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 hidePivotFieldList="1"/>
  <bookViews>
    <workbookView xWindow="180" yWindow="65461" windowWidth="15360" windowHeight="9105" tabRatio="252" activeTab="1"/>
  </bookViews>
  <sheets>
    <sheet name="BaseSerpa" sheetId="1" r:id="rId1"/>
    <sheet name="BasePort" sheetId="2" r:id="rId2"/>
  </sheets>
  <definedNames>
    <definedName name="_xlnm.Print_Area" localSheetId="0">'BaseSerpa'!$B$1:$Z$45</definedName>
  </definedNames>
  <calcPr fullCalcOnLoad="1"/>
</workbook>
</file>

<file path=xl/sharedStrings.xml><?xml version="1.0" encoding="utf-8"?>
<sst xmlns="http://schemas.openxmlformats.org/spreadsheetml/2006/main" count="2906" uniqueCount="237">
  <si>
    <t>prjnum</t>
  </si>
  <si>
    <t>prjident</t>
  </si>
  <si>
    <t>prjcat</t>
  </si>
  <si>
    <t>prjsuport</t>
  </si>
  <si>
    <t>prjcamar</t>
  </si>
  <si>
    <t>com CM</t>
  </si>
  <si>
    <t>n.a.</t>
  </si>
  <si>
    <t>prjaferid</t>
  </si>
  <si>
    <t>prjprior</t>
  </si>
  <si>
    <t>prjsinerg</t>
  </si>
  <si>
    <t>prjdominant</t>
  </si>
  <si>
    <t>Produtiva</t>
  </si>
  <si>
    <t>QV</t>
  </si>
  <si>
    <t>prjeconom</t>
  </si>
  <si>
    <t>U</t>
  </si>
  <si>
    <t>E</t>
  </si>
  <si>
    <t>PE</t>
  </si>
  <si>
    <t>B</t>
  </si>
  <si>
    <t>A</t>
  </si>
  <si>
    <t>prjpotcomp</t>
  </si>
  <si>
    <t>prjincidespac</t>
  </si>
  <si>
    <t>SL</t>
  </si>
  <si>
    <t>L</t>
  </si>
  <si>
    <t>SM</t>
  </si>
  <si>
    <t>M</t>
  </si>
  <si>
    <t>prjinfluterrpotenc</t>
  </si>
  <si>
    <t>prjveicul</t>
  </si>
  <si>
    <t>veiculado</t>
  </si>
  <si>
    <t>prjvinc</t>
  </si>
  <si>
    <t>prjorient</t>
  </si>
  <si>
    <t>prjnatur</t>
  </si>
  <si>
    <t>prjdefin</t>
  </si>
  <si>
    <t>prjfinanc</t>
  </si>
  <si>
    <t>simples</t>
  </si>
  <si>
    <t>complexo</t>
  </si>
  <si>
    <t>unitário</t>
  </si>
  <si>
    <t>imaterial</t>
  </si>
  <si>
    <t>material</t>
  </si>
  <si>
    <t>prjcomprior</t>
  </si>
  <si>
    <t>Mista</t>
  </si>
  <si>
    <t>Implementar o Parque de Feiras e Exposições</t>
  </si>
  <si>
    <t>inerente</t>
  </si>
  <si>
    <t>definido</t>
  </si>
  <si>
    <t>parc. definido</t>
  </si>
  <si>
    <t>enunciado</t>
  </si>
  <si>
    <t>Criar um Centro de Educação Ambiental</t>
  </si>
  <si>
    <t>Realizar um ciclo de Seminários sobre o Desenvolvimento Sustentável Margem Esquerda do Guadiana (MEG)</t>
  </si>
  <si>
    <t>Implementar o núcleo da Escola da Horta do Cho</t>
  </si>
  <si>
    <t>Projectar e construir o núcleo das oficinas na Horta de Cho</t>
  </si>
  <si>
    <t>Recuperar o edifício "Vila Mariana" e realizar arranjos exteriores</t>
  </si>
  <si>
    <t>Promover os produtos tradicionais locais no país e na europa</t>
  </si>
  <si>
    <t>Dinamizar a criação de uma Associação Europeia de Municipios produtores de queijo</t>
  </si>
  <si>
    <t xml:space="preserve">Criar o Centro de Apoio à Produção e Comercialização de Produtos Tradicionais Locais </t>
  </si>
  <si>
    <t>Criar o Centro de Artesanato de Serpa</t>
  </si>
  <si>
    <t>Implantar o Museu do Queijo de Serpa</t>
  </si>
  <si>
    <t>Criação do Museu do Azeite</t>
  </si>
  <si>
    <t xml:space="preserve">Elaborar e implementar o Plano Director Inter-Municipal de Recolha e Tratamento de RSU </t>
  </si>
  <si>
    <t>Execução da 2ª fase da Zona Industrial de Serpa</t>
  </si>
  <si>
    <t>Produção de Manual de técnicas de construção bio-climáticas e de consevação de energia</t>
  </si>
  <si>
    <t>Parque Desportivo de Vila Verde de Ficalho</t>
  </si>
  <si>
    <t>Piscina descoberta em Pias</t>
  </si>
  <si>
    <t>Escola Básica Integrada (EBI) de Pias</t>
  </si>
  <si>
    <t>Biblioteca Municipal: remodelar e dinamizar</t>
  </si>
  <si>
    <t>Zona de actividades económicas de V. Nova de S. Bento</t>
  </si>
  <si>
    <t>Zona de actividades económicas de Pias</t>
  </si>
  <si>
    <t>Zona de actividades económicas de Brinches</t>
  </si>
  <si>
    <t>Zona de actividades económicas de Vale de Vargos</t>
  </si>
  <si>
    <t>Zona de actividades económicas de V. Verde de Ficalho</t>
  </si>
  <si>
    <t>Promover a especialização de Serpa na formação e animação na área da música</t>
  </si>
  <si>
    <t>Projecto de dinamização produtiva do Centro Histórico de Serpa</t>
  </si>
  <si>
    <t>Projecto de Requalificação do centro histórico de Serpa</t>
  </si>
  <si>
    <t>Finalizar a circular interna à Vila de Serpa</t>
  </si>
  <si>
    <t>Promover a introdução de técnicas inovadoras e de acções de formação no âmbito da produção biológica dos produtos tradicionais locais</t>
  </si>
  <si>
    <t>Elaborar um Roteiro de Turismo Ambiental</t>
  </si>
  <si>
    <t>Aproveitamento do Posto de S.Marcos para fins turísticos</t>
  </si>
  <si>
    <t>Realizar o Plano de Ordenam. da Área de Paisagem Protegida do Vale do Guadiana</t>
  </si>
  <si>
    <t>Aproveitamento do Chança</t>
  </si>
  <si>
    <t>Criar o Centro Internacional de investigação da Construção em Terra</t>
  </si>
  <si>
    <t>Promover a realização do Encontro Bienal sobre Arquitectura Tradicional</t>
  </si>
  <si>
    <t>Promover a dinamização social, cultural e desportiva do Centro Histórico de Serpa</t>
  </si>
  <si>
    <t>Criar o Obervatório da Vila (CMD)</t>
  </si>
  <si>
    <t>Implementar a circular externa à Vila de Serpa</t>
  </si>
  <si>
    <t>Apoiar a qualific. de estabelec. representativos da gastronomia regional alentejana</t>
  </si>
  <si>
    <t>Parque de Campismo</t>
  </si>
  <si>
    <t>Desenvolvimento Turístico da Casa de Ficalho</t>
  </si>
  <si>
    <t>Concluir a Carta Arqueológica e promover a valoriz. de sítios e estações arqueológicas</t>
  </si>
  <si>
    <t>Elaborar um Plano de Qualificação do Comércio Local</t>
  </si>
  <si>
    <t>Projecto de Formação na área do Centro Histórico de Serpa</t>
  </si>
  <si>
    <t>Criação de um Lar de Idosos em Vila verde de Ficalho</t>
  </si>
  <si>
    <t>Criar dois Centros de Dia nas Freguesias de Pias e Vale do Vargo</t>
  </si>
  <si>
    <t>Criar uma rede de Serviços de Apoio Domiciliário extensivo a todas as freguesias do concelho</t>
  </si>
  <si>
    <t>Promoção da qualificação do Lar de Idosos de S. Francisco</t>
  </si>
  <si>
    <t>Lar de Idosos de Serpa</t>
  </si>
  <si>
    <t>Criar o Centro de Apoio à Juventude</t>
  </si>
  <si>
    <t>Coop. com a RTPD no Plano de Sinalização e Rede de Circuitos Turísticos do Alentejo</t>
  </si>
  <si>
    <t>Promover a realização do Plano Municipal de Intervenção Florestal</t>
  </si>
  <si>
    <t>Criação de um Centro de Estágio Desportivo</t>
  </si>
  <si>
    <t>Criação e Implementação dos "Jogos Anuais Tranfronteiriços"</t>
  </si>
  <si>
    <t>Concluir o projecto do complexo Desportivo Municipal</t>
  </si>
  <si>
    <t>misto</t>
  </si>
  <si>
    <t>não sustentado</t>
  </si>
  <si>
    <t>suportado</t>
  </si>
  <si>
    <t>sem CM</t>
  </si>
  <si>
    <t>com prioridade implícita</t>
  </si>
  <si>
    <t>escalonado</t>
  </si>
  <si>
    <t>majorante</t>
  </si>
  <si>
    <t>OET</t>
  </si>
  <si>
    <t>EE</t>
  </si>
  <si>
    <t>CV</t>
  </si>
  <si>
    <t>AC</t>
  </si>
  <si>
    <t>prjpotaltcentral</t>
  </si>
  <si>
    <t>descrito</t>
  </si>
  <si>
    <t>prjnivelespecrelterr</t>
  </si>
  <si>
    <t>prjtipologrelterr</t>
  </si>
  <si>
    <t>CCU</t>
  </si>
  <si>
    <t>IPL</t>
  </si>
  <si>
    <t>SE</t>
  </si>
  <si>
    <t>estudo</t>
  </si>
  <si>
    <t>acção</t>
  </si>
  <si>
    <t>sustentado</t>
  </si>
  <si>
    <t>PS</t>
  </si>
  <si>
    <t>Realizar o estudo do estado do ambiente na MEG</t>
  </si>
  <si>
    <t>Promover o Plano de Acção Local na área do ambiente</t>
  </si>
  <si>
    <t>Implementar a ligação a Paymogo</t>
  </si>
  <si>
    <t>Promover o Estudo para o Aproveitamento Integral da Albufeira do Enxoé</t>
  </si>
  <si>
    <t>Promover a introdução de novas tecnologias para a extração do azeite</t>
  </si>
  <si>
    <t>C</t>
  </si>
  <si>
    <t>Terminar a ligação Mina da Orada - Pedrogão</t>
  </si>
  <si>
    <t>projexecut</t>
  </si>
  <si>
    <t>não</t>
  </si>
  <si>
    <t>sim</t>
  </si>
  <si>
    <t>Piscina descoberta am Vila Nova de S. Bento</t>
  </si>
  <si>
    <t>exe</t>
  </si>
  <si>
    <t>prjdesign</t>
  </si>
  <si>
    <t>prjplan</t>
  </si>
  <si>
    <t>prjprosiurb</t>
  </si>
  <si>
    <t>prjparcerias</t>
  </si>
  <si>
    <t>Conclusão da 2ª fase da Zona Industrial de Portalegre</t>
  </si>
  <si>
    <t>Promover o estudo para a relocalização de estabelecimentos industriais localizados no centro da cidade</t>
  </si>
  <si>
    <t>Qualificação das áreas de equipamento e apoio à Zona Industrial</t>
  </si>
  <si>
    <t>Acções para Promoção da Cidade</t>
  </si>
  <si>
    <t>Implementar o Núcleo de Apoio à Criação de Empresas - NACE</t>
  </si>
  <si>
    <t>enquadrado</t>
  </si>
  <si>
    <t>Realizar um Ciclo de Seminários sobre a História da Industria no Alentejo</t>
  </si>
  <si>
    <t>Criação de um Conselho de Promoção e Qualificação do Emprego</t>
  </si>
  <si>
    <t>Recuperação funcional do edifício sede da Associação Comercial</t>
  </si>
  <si>
    <t>Melhorar funcionalmente o espaço comercial da cidade</t>
  </si>
  <si>
    <t>Melhorar o apoio aos comerciantes</t>
  </si>
  <si>
    <t>Promover a qualificação dos estabelecimentos de restauração</t>
  </si>
  <si>
    <t>Implementar o Plano se Sinalização Turística</t>
  </si>
  <si>
    <t>Ampliar o complexo Turístico da Quinta da Saúde</t>
  </si>
  <si>
    <t>Apoiar e criar condições para a instalação de novos alojamentos turísticos</t>
  </si>
  <si>
    <t>Projectar e construir uma pista sintética de atletismo</t>
  </si>
  <si>
    <t>Construção de Pavilhão de Tiro</t>
  </si>
  <si>
    <t>Concluir o Centro Hípico de Portalegre</t>
  </si>
  <si>
    <t>Implementar a nova Bibiloteca Municipal</t>
  </si>
  <si>
    <t>Recuperar e adaptar a Igreja de S. Fransciso a espaço cultural polivalente</t>
  </si>
  <si>
    <t>Ligar em rede os ficheiros das várias bibliotecas da cidade</t>
  </si>
  <si>
    <t>Criar Pólo Museológico de Interpretação da Paisagem da Serra de S. Mamede</t>
  </si>
  <si>
    <t>Instalação do Teatro "O Semeador" no Convento de Stª Clara</t>
  </si>
  <si>
    <t>Construir e implementar o Museu de Tapeçarias de Portalegre</t>
  </si>
  <si>
    <t>Promover e apoiar iniciativas de "desportos radicais" (BTT, parapente, escalada)</t>
  </si>
  <si>
    <t>Preservação e Divulgação dos Jogos Tradicionais</t>
  </si>
  <si>
    <t>Elaborar e implementar um plano de divulgação turística e cultura</t>
  </si>
  <si>
    <t>Recuperação dos Festejos dos Santos e da Festa dos Aventais</t>
  </si>
  <si>
    <t>Publicação de edições históricas e culturais da cidade de Portalegre</t>
  </si>
  <si>
    <t>Divulgação da música tradicional</t>
  </si>
  <si>
    <t>Promover o Plano de Protecção Civil</t>
  </si>
  <si>
    <t>Modernização e ampliação das instalações da Câmara Municipal e Serviços Municipalizados</t>
  </si>
  <si>
    <t>Projectar e coonstruir o Parque de Máquinas e Oficinas da Zona Industrial</t>
  </si>
  <si>
    <t>Criação do "Observatório Urbano" da cidade de Portalegre</t>
  </si>
  <si>
    <t>Concretizar o prolongamento da Avenida de Frei Amador Arrais e implementar o respetivo plano de pormenor</t>
  </si>
  <si>
    <t>Implementar o Plano de Urbanização dos Covões</t>
  </si>
  <si>
    <t>Promover o Plano de Pormenor do Bonfim</t>
  </si>
  <si>
    <t>Promover o Plano de Pormenor dos Almagres</t>
  </si>
  <si>
    <t>Revisão do Plano Geral de Urbanização de Portalegre</t>
  </si>
  <si>
    <t>Implementar o Aterro Sanitário e o Sistema de Recolha de Resíduos Sólidos</t>
  </si>
  <si>
    <t>Implementar o projecto de abastecimento de água (ETAR e respectivas adutoras)</t>
  </si>
  <si>
    <t>Construir o Centro Coordenador de Transportes</t>
  </si>
  <si>
    <t>Elaborar e implementar o Plano de Tráfego e de Transportes da Cidade</t>
  </si>
  <si>
    <t>Elaborar e Implementar o progr. de aumento e valoriz. da estrutura verde secundária da cidade (Plano Verde da Cidade)</t>
  </si>
  <si>
    <t>Promover o Plano de acção Local na área do ambiente</t>
  </si>
  <si>
    <t>Elaborar e Implementar o Plano de Qualificação Urbana do Núcleo Histórico e envolvente</t>
  </si>
  <si>
    <t>Recuperar o Castelo</t>
  </si>
  <si>
    <t>Promover o alargamento do Serviço de Apoio a Idosos Dependentes</t>
  </si>
  <si>
    <t>Criação do Centro de Medicina Paliativa de Portalegre</t>
  </si>
  <si>
    <t>Criação do Serviço de Cirurgia Ambulatória no Hostital Dr. José Maria Grande</t>
  </si>
  <si>
    <t>1.11</t>
  </si>
  <si>
    <t>1.12</t>
  </si>
  <si>
    <t>1.13</t>
  </si>
  <si>
    <t>1.14</t>
  </si>
  <si>
    <t>1.21</t>
  </si>
  <si>
    <t>1.22</t>
  </si>
  <si>
    <t>2.11</t>
  </si>
  <si>
    <t>2.12</t>
  </si>
  <si>
    <t>3.11</t>
  </si>
  <si>
    <t>3.12</t>
  </si>
  <si>
    <t>3.13</t>
  </si>
  <si>
    <t>3.21</t>
  </si>
  <si>
    <t>3.22</t>
  </si>
  <si>
    <t>3.23</t>
  </si>
  <si>
    <t>3.24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</si>
  <si>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</si>
  <si>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</si>
  <si>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</si>
  <si>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</si>
  <si>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</si>
  <si>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</si>
  <si>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</si>
  <si>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</si>
  <si>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</si>
  <si>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4.21</t>
  </si>
  <si>
    <t>4.22</t>
  </si>
  <si>
    <t>4.23</t>
  </si>
  <si>
    <t>4.24</t>
  </si>
  <si>
    <t>4.25</t>
  </si>
  <si>
    <t>4.26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</si>
  <si>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</si>
  <si>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</si>
  <si>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</si>
  <si>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</si>
  <si>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</si>
  <si>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</si>
  <si>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</si>
  <si>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</si>
  <si>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</si>
  <si>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5.21</t>
  </si>
  <si>
    <t>5.22</t>
  </si>
  <si>
    <t>5.23</t>
  </si>
  <si>
    <t>5.24</t>
  </si>
  <si>
    <t>5.25</t>
  </si>
  <si>
    <t>5.26</t>
  </si>
  <si>
    <t>5.27</t>
  </si>
  <si>
    <t>5.28</t>
  </si>
  <si>
    <t>5.31</t>
  </si>
  <si>
    <t>5.32</t>
  </si>
  <si>
    <t>5.33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</si>
</sst>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Sim&quot;;&quot;Sim&quot;;&quot;Não&quot;"/>
    <numFmt numFmtId="173" formatCode="&quot;Verdadeiro&quot;;&quot;Verdadeiro&quot;;&quot;Falso&quot;"/>
    <numFmt numFmtId="174" formatCode="&quot;Activado&quot;;&quot;Activado&quot;;&quot;Desactivado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0.00000"/>
    <numFmt numFmtId="181" formatCode="0.0000"/>
    <numFmt numFmtId="182" formatCode="0.000"/>
    <numFmt numFmtId="183" formatCode="0.000000"/>
    <numFmt numFmtId="184" formatCode="0.0000000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4"/>
  <sheetViews>
    <sheetView zoomScalePageLayoutView="0" workbookViewId="0" topLeftCell="A1">
      <selection activeCell="P84" sqref="P84"/>
    </sheetView>
  </sheetViews>
  <sheetFormatPr defaultColWidth="9.140625" defaultRowHeight="12.75"/>
  <cols>
    <col min="1" max="1" width="93.140625" style="4" bestFit="1" customWidth="1"/>
    <col min="2" max="2" width="6.57421875" style="1" bestFit="1" customWidth="1"/>
    <col min="3" max="3" width="7.00390625" style="1" bestFit="1" customWidth="1"/>
    <col min="4" max="4" width="6.421875" style="1" bestFit="1" customWidth="1"/>
    <col min="5" max="5" width="9.421875" style="1" bestFit="1" customWidth="1"/>
    <col min="6" max="7" width="7.57421875" style="1" bestFit="1" customWidth="1"/>
    <col min="8" max="8" width="7.28125" style="1" bestFit="1" customWidth="1"/>
    <col min="9" max="9" width="7.7109375" style="1" bestFit="1" customWidth="1"/>
    <col min="10" max="10" width="10.00390625" style="1" bestFit="1" customWidth="1"/>
    <col min="11" max="11" width="10.7109375" style="1" bestFit="1" customWidth="1"/>
    <col min="12" max="12" width="7.8515625" style="1" bestFit="1" customWidth="1"/>
    <col min="13" max="13" width="7.7109375" style="1" bestFit="1" customWidth="1"/>
    <col min="14" max="14" width="7.57421875" style="1" bestFit="1" customWidth="1"/>
    <col min="15" max="15" width="17.421875" style="1" bestFit="1" customWidth="1"/>
    <col min="16" max="16" width="8.140625" style="1" bestFit="1" customWidth="1"/>
    <col min="17" max="17" width="5.28125" style="1" bestFit="1" customWidth="1"/>
    <col min="18" max="18" width="7.8515625" style="1" bestFit="1" customWidth="1"/>
    <col min="19" max="19" width="10.28125" style="1" bestFit="1" customWidth="1"/>
    <col min="20" max="20" width="8.8515625" style="1" bestFit="1" customWidth="1"/>
    <col min="21" max="21" width="9.28125" style="1" bestFit="1" customWidth="1"/>
    <col min="22" max="22" width="10.8515625" style="1" bestFit="1" customWidth="1"/>
    <col min="23" max="23" width="14.7109375" style="1" bestFit="1" customWidth="1"/>
    <col min="24" max="24" width="13.421875" style="1" bestFit="1" customWidth="1"/>
    <col min="25" max="25" width="10.00390625" style="1" bestFit="1" customWidth="1"/>
    <col min="26" max="26" width="16.00390625" style="1" bestFit="1" customWidth="1"/>
    <col min="27" max="27" width="12.7109375" style="1" bestFit="1" customWidth="1"/>
    <col min="28" max="28" width="8.8515625" style="1" bestFit="1" customWidth="1"/>
    <col min="29" max="80" width="6.8515625" style="4" customWidth="1"/>
    <col min="81" max="16384" width="9.140625" style="4" customWidth="1"/>
  </cols>
  <sheetData>
    <row r="1" spans="1:28" s="1" customFormat="1" ht="11.2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28</v>
      </c>
    </row>
    <row r="2" spans="1:28" s="11" customFormat="1" ht="10.5">
      <c r="A2" s="11" t="s">
        <v>133</v>
      </c>
      <c r="B2" s="11" t="s">
        <v>0</v>
      </c>
      <c r="C2" s="11" t="s">
        <v>1</v>
      </c>
      <c r="D2" s="11" t="s">
        <v>134</v>
      </c>
      <c r="E2" s="11" t="s">
        <v>135</v>
      </c>
      <c r="F2" s="11" t="s">
        <v>26</v>
      </c>
      <c r="G2" s="11" t="s">
        <v>28</v>
      </c>
      <c r="H2" s="11" t="s">
        <v>30</v>
      </c>
      <c r="I2" s="11" t="s">
        <v>29</v>
      </c>
      <c r="J2" s="11" t="s">
        <v>31</v>
      </c>
      <c r="K2" s="11" t="s">
        <v>32</v>
      </c>
      <c r="L2" s="11" t="s">
        <v>3</v>
      </c>
      <c r="M2" s="11" t="s">
        <v>4</v>
      </c>
      <c r="N2" s="11" t="s">
        <v>7</v>
      </c>
      <c r="O2" s="11" t="s">
        <v>38</v>
      </c>
      <c r="P2" s="11" t="s">
        <v>8</v>
      </c>
      <c r="Q2" s="11" t="s">
        <v>2</v>
      </c>
      <c r="R2" s="11" t="s">
        <v>9</v>
      </c>
      <c r="S2" s="11" t="s">
        <v>10</v>
      </c>
      <c r="T2" s="11" t="s">
        <v>13</v>
      </c>
      <c r="U2" s="11" t="s">
        <v>19</v>
      </c>
      <c r="V2" s="14" t="s">
        <v>20</v>
      </c>
      <c r="W2" s="14" t="s">
        <v>25</v>
      </c>
      <c r="X2" s="14" t="s">
        <v>113</v>
      </c>
      <c r="Y2" s="11" t="s">
        <v>136</v>
      </c>
      <c r="Z2" s="11" t="s">
        <v>112</v>
      </c>
      <c r="AA2" s="11" t="s">
        <v>110</v>
      </c>
      <c r="AB2" s="11" t="s">
        <v>128</v>
      </c>
    </row>
    <row r="3" spans="1:28" ht="11.25">
      <c r="A3" s="7" t="s">
        <v>45</v>
      </c>
      <c r="B3" s="1">
        <v>1</v>
      </c>
      <c r="C3" s="1">
        <v>1111</v>
      </c>
      <c r="D3" s="1">
        <v>5</v>
      </c>
      <c r="E3" s="1" t="s">
        <v>130</v>
      </c>
      <c r="F3" s="1" t="s">
        <v>27</v>
      </c>
      <c r="G3" s="1" t="s">
        <v>34</v>
      </c>
      <c r="H3" s="1" t="s">
        <v>99</v>
      </c>
      <c r="I3" s="1" t="s">
        <v>117</v>
      </c>
      <c r="J3" s="1" t="s">
        <v>43</v>
      </c>
      <c r="K3" s="1" t="s">
        <v>119</v>
      </c>
      <c r="L3" s="1" t="s">
        <v>101</v>
      </c>
      <c r="M3" s="5" t="s">
        <v>5</v>
      </c>
      <c r="N3" s="5" t="s">
        <v>111</v>
      </c>
      <c r="O3" s="5" t="s">
        <v>103</v>
      </c>
      <c r="P3" s="1" t="s">
        <v>104</v>
      </c>
      <c r="Q3" s="1" t="s">
        <v>6</v>
      </c>
      <c r="R3" s="1" t="s">
        <v>105</v>
      </c>
      <c r="S3" s="1" t="s">
        <v>12</v>
      </c>
      <c r="T3" s="1" t="s">
        <v>14</v>
      </c>
      <c r="U3" s="1" t="s">
        <v>17</v>
      </c>
      <c r="V3" s="1" t="s">
        <v>22</v>
      </c>
      <c r="W3" s="1" t="s">
        <v>23</v>
      </c>
      <c r="X3" s="1" t="s">
        <v>15</v>
      </c>
      <c r="Y3" s="1" t="s">
        <v>129</v>
      </c>
      <c r="Z3" s="1" t="s">
        <v>114</v>
      </c>
      <c r="AA3" s="1" t="s">
        <v>107</v>
      </c>
      <c r="AB3" s="5" t="s">
        <v>129</v>
      </c>
    </row>
    <row r="4" spans="1:28" ht="11.25">
      <c r="A4" s="7" t="s">
        <v>46</v>
      </c>
      <c r="B4" s="1">
        <v>2</v>
      </c>
      <c r="C4" s="1">
        <v>1121</v>
      </c>
      <c r="D4" s="1">
        <v>5</v>
      </c>
      <c r="E4" s="1" t="s">
        <v>130</v>
      </c>
      <c r="F4" s="1" t="s">
        <v>27</v>
      </c>
      <c r="G4" s="1" t="s">
        <v>34</v>
      </c>
      <c r="H4" s="1" t="s">
        <v>36</v>
      </c>
      <c r="I4" s="1" t="s">
        <v>118</v>
      </c>
      <c r="J4" s="1" t="s">
        <v>44</v>
      </c>
      <c r="K4" s="1" t="s">
        <v>119</v>
      </c>
      <c r="L4" s="1" t="s">
        <v>101</v>
      </c>
      <c r="M4" s="5" t="s">
        <v>102</v>
      </c>
      <c r="N4" s="5" t="s">
        <v>111</v>
      </c>
      <c r="O4" s="5" t="s">
        <v>103</v>
      </c>
      <c r="P4" s="1" t="s">
        <v>104</v>
      </c>
      <c r="Q4" s="1" t="s">
        <v>6</v>
      </c>
      <c r="R4" s="1" t="s">
        <v>33</v>
      </c>
      <c r="S4" s="1" t="s">
        <v>39</v>
      </c>
      <c r="T4" s="1" t="s">
        <v>14</v>
      </c>
      <c r="U4" s="1" t="s">
        <v>17</v>
      </c>
      <c r="V4" s="1" t="s">
        <v>21</v>
      </c>
      <c r="W4" s="1" t="s">
        <v>23</v>
      </c>
      <c r="X4" s="1" t="s">
        <v>15</v>
      </c>
      <c r="Y4" s="1" t="s">
        <v>129</v>
      </c>
      <c r="Z4" s="1" t="s">
        <v>114</v>
      </c>
      <c r="AA4" s="1" t="s">
        <v>116</v>
      </c>
      <c r="AB4" s="5" t="s">
        <v>129</v>
      </c>
    </row>
    <row r="5" spans="1:28" ht="11.25">
      <c r="A5" s="7" t="s">
        <v>47</v>
      </c>
      <c r="B5" s="1">
        <v>3</v>
      </c>
      <c r="C5" s="1">
        <v>1211</v>
      </c>
      <c r="D5" s="1">
        <v>5</v>
      </c>
      <c r="E5" s="1" t="s">
        <v>130</v>
      </c>
      <c r="F5" s="1" t="s">
        <v>27</v>
      </c>
      <c r="G5" s="1" t="s">
        <v>34</v>
      </c>
      <c r="H5" s="1" t="s">
        <v>99</v>
      </c>
      <c r="I5" s="1" t="s">
        <v>118</v>
      </c>
      <c r="J5" s="1" t="s">
        <v>42</v>
      </c>
      <c r="K5" s="1" t="s">
        <v>119</v>
      </c>
      <c r="L5" s="1" t="s">
        <v>101</v>
      </c>
      <c r="M5" s="5" t="s">
        <v>5</v>
      </c>
      <c r="N5" s="5" t="s">
        <v>111</v>
      </c>
      <c r="O5" s="5" t="s">
        <v>103</v>
      </c>
      <c r="P5" s="1" t="s">
        <v>104</v>
      </c>
      <c r="Q5" s="1" t="s">
        <v>6</v>
      </c>
      <c r="R5" s="1" t="s">
        <v>105</v>
      </c>
      <c r="S5" s="1" t="s">
        <v>39</v>
      </c>
      <c r="T5" s="1" t="s">
        <v>16</v>
      </c>
      <c r="U5" s="1" t="s">
        <v>17</v>
      </c>
      <c r="V5" s="1" t="s">
        <v>22</v>
      </c>
      <c r="W5" s="1" t="s">
        <v>23</v>
      </c>
      <c r="X5" s="1" t="s">
        <v>15</v>
      </c>
      <c r="Y5" s="1" t="s">
        <v>129</v>
      </c>
      <c r="Z5" s="1" t="s">
        <v>114</v>
      </c>
      <c r="AA5" s="1" t="s">
        <v>107</v>
      </c>
      <c r="AB5" s="5" t="s">
        <v>129</v>
      </c>
    </row>
    <row r="6" spans="1:28" ht="11.25">
      <c r="A6" s="7" t="s">
        <v>48</v>
      </c>
      <c r="B6" s="1">
        <v>4</v>
      </c>
      <c r="C6" s="1">
        <v>1212</v>
      </c>
      <c r="D6" s="1">
        <v>5</v>
      </c>
      <c r="E6" s="1" t="s">
        <v>130</v>
      </c>
      <c r="F6" s="1" t="s">
        <v>27</v>
      </c>
      <c r="G6" s="1" t="s">
        <v>34</v>
      </c>
      <c r="H6" s="1" t="s">
        <v>99</v>
      </c>
      <c r="I6" s="1" t="s">
        <v>118</v>
      </c>
      <c r="J6" s="1" t="s">
        <v>42</v>
      </c>
      <c r="K6" s="1" t="s">
        <v>119</v>
      </c>
      <c r="L6" s="1" t="s">
        <v>101</v>
      </c>
      <c r="M6" s="5" t="s">
        <v>5</v>
      </c>
      <c r="N6" s="5" t="s">
        <v>111</v>
      </c>
      <c r="O6" s="5" t="s">
        <v>103</v>
      </c>
      <c r="P6" s="1" t="s">
        <v>104</v>
      </c>
      <c r="Q6" s="1" t="s">
        <v>6</v>
      </c>
      <c r="R6" s="1" t="s">
        <v>105</v>
      </c>
      <c r="S6" s="1" t="s">
        <v>39</v>
      </c>
      <c r="T6" s="1" t="s">
        <v>16</v>
      </c>
      <c r="U6" s="1" t="s">
        <v>17</v>
      </c>
      <c r="V6" s="1" t="s">
        <v>22</v>
      </c>
      <c r="W6" s="1" t="s">
        <v>23</v>
      </c>
      <c r="X6" s="1" t="s">
        <v>15</v>
      </c>
      <c r="Y6" s="1" t="s">
        <v>129</v>
      </c>
      <c r="Z6" s="1" t="s">
        <v>114</v>
      </c>
      <c r="AA6" s="1" t="s">
        <v>107</v>
      </c>
      <c r="AB6" s="5" t="s">
        <v>129</v>
      </c>
    </row>
    <row r="7" spans="1:28" ht="11.25">
      <c r="A7" s="7" t="s">
        <v>49</v>
      </c>
      <c r="B7" s="1">
        <v>5</v>
      </c>
      <c r="C7" s="1">
        <v>1213</v>
      </c>
      <c r="D7" s="1">
        <v>5</v>
      </c>
      <c r="E7" s="1" t="s">
        <v>130</v>
      </c>
      <c r="F7" s="1" t="s">
        <v>27</v>
      </c>
      <c r="G7" s="1" t="s">
        <v>34</v>
      </c>
      <c r="H7" s="1" t="s">
        <v>37</v>
      </c>
      <c r="I7" s="1" t="s">
        <v>118</v>
      </c>
      <c r="J7" s="1" t="s">
        <v>42</v>
      </c>
      <c r="K7" s="1" t="s">
        <v>119</v>
      </c>
      <c r="L7" s="1" t="s">
        <v>101</v>
      </c>
      <c r="M7" s="5" t="s">
        <v>5</v>
      </c>
      <c r="N7" s="5" t="s">
        <v>111</v>
      </c>
      <c r="O7" s="5" t="s">
        <v>103</v>
      </c>
      <c r="P7" s="1" t="s">
        <v>104</v>
      </c>
      <c r="Q7" s="1" t="s">
        <v>6</v>
      </c>
      <c r="R7" s="1" t="s">
        <v>105</v>
      </c>
      <c r="S7" s="1" t="s">
        <v>39</v>
      </c>
      <c r="T7" s="1" t="s">
        <v>16</v>
      </c>
      <c r="U7" s="1" t="s">
        <v>17</v>
      </c>
      <c r="V7" s="1" t="s">
        <v>22</v>
      </c>
      <c r="W7" s="1" t="s">
        <v>23</v>
      </c>
      <c r="X7" s="1" t="s">
        <v>15</v>
      </c>
      <c r="Y7" s="1" t="s">
        <v>129</v>
      </c>
      <c r="Z7" s="1" t="s">
        <v>114</v>
      </c>
      <c r="AA7" s="1" t="s">
        <v>107</v>
      </c>
      <c r="AB7" s="5" t="s">
        <v>130</v>
      </c>
    </row>
    <row r="8" spans="1:28" ht="11.25">
      <c r="A8" s="7" t="s">
        <v>50</v>
      </c>
      <c r="B8" s="1">
        <v>6</v>
      </c>
      <c r="C8" s="1">
        <v>1221</v>
      </c>
      <c r="D8" s="1">
        <v>5</v>
      </c>
      <c r="E8" s="1" t="s">
        <v>130</v>
      </c>
      <c r="F8" s="1" t="s">
        <v>27</v>
      </c>
      <c r="G8" s="1" t="s">
        <v>33</v>
      </c>
      <c r="H8" s="1" t="s">
        <v>36</v>
      </c>
      <c r="I8" s="1" t="s">
        <v>117</v>
      </c>
      <c r="J8" s="1" t="s">
        <v>44</v>
      </c>
      <c r="K8" s="1" t="s">
        <v>119</v>
      </c>
      <c r="L8" s="1" t="s">
        <v>101</v>
      </c>
      <c r="M8" s="5" t="s">
        <v>5</v>
      </c>
      <c r="N8" s="5" t="s">
        <v>111</v>
      </c>
      <c r="O8" s="5" t="s">
        <v>103</v>
      </c>
      <c r="P8" s="1" t="s">
        <v>104</v>
      </c>
      <c r="Q8" s="1" t="s">
        <v>6</v>
      </c>
      <c r="R8" s="1" t="s">
        <v>33</v>
      </c>
      <c r="S8" s="1" t="s">
        <v>11</v>
      </c>
      <c r="T8" s="1" t="s">
        <v>16</v>
      </c>
      <c r="U8" s="1" t="s">
        <v>18</v>
      </c>
      <c r="V8" s="1" t="s">
        <v>21</v>
      </c>
      <c r="W8" s="1" t="s">
        <v>23</v>
      </c>
      <c r="X8" s="1" t="s">
        <v>106</v>
      </c>
      <c r="Y8" s="1" t="s">
        <v>129</v>
      </c>
      <c r="Z8" s="1" t="s">
        <v>115</v>
      </c>
      <c r="AA8" s="1" t="s">
        <v>107</v>
      </c>
      <c r="AB8" s="5" t="s">
        <v>129</v>
      </c>
    </row>
    <row r="9" spans="1:28" ht="11.25">
      <c r="A9" s="7" t="s">
        <v>51</v>
      </c>
      <c r="B9" s="1">
        <v>7</v>
      </c>
      <c r="C9" s="1">
        <v>1222</v>
      </c>
      <c r="D9" s="1">
        <v>5</v>
      </c>
      <c r="E9" s="1" t="s">
        <v>130</v>
      </c>
      <c r="F9" s="1" t="s">
        <v>27</v>
      </c>
      <c r="G9" s="1" t="s">
        <v>33</v>
      </c>
      <c r="H9" s="1" t="s">
        <v>36</v>
      </c>
      <c r="I9" s="1" t="s">
        <v>117</v>
      </c>
      <c r="J9" s="1" t="s">
        <v>44</v>
      </c>
      <c r="K9" s="1" t="s">
        <v>119</v>
      </c>
      <c r="L9" s="1" t="s">
        <v>101</v>
      </c>
      <c r="M9" s="5" t="s">
        <v>5</v>
      </c>
      <c r="N9" s="5" t="s">
        <v>111</v>
      </c>
      <c r="O9" s="5" t="s">
        <v>103</v>
      </c>
      <c r="P9" s="1" t="s">
        <v>104</v>
      </c>
      <c r="Q9" s="1" t="s">
        <v>6</v>
      </c>
      <c r="R9" s="1" t="s">
        <v>33</v>
      </c>
      <c r="S9" s="1" t="s">
        <v>11</v>
      </c>
      <c r="T9" s="1" t="s">
        <v>16</v>
      </c>
      <c r="U9" s="1" t="s">
        <v>18</v>
      </c>
      <c r="V9" s="1" t="s">
        <v>21</v>
      </c>
      <c r="W9" s="1" t="s">
        <v>23</v>
      </c>
      <c r="X9" s="1" t="s">
        <v>106</v>
      </c>
      <c r="Y9" s="1" t="s">
        <v>129</v>
      </c>
      <c r="Z9" s="1" t="s">
        <v>115</v>
      </c>
      <c r="AA9" s="1" t="s">
        <v>108</v>
      </c>
      <c r="AB9" s="5" t="s">
        <v>129</v>
      </c>
    </row>
    <row r="10" spans="1:28" ht="11.25">
      <c r="A10" s="7" t="s">
        <v>52</v>
      </c>
      <c r="B10" s="1">
        <v>8</v>
      </c>
      <c r="C10" s="1">
        <v>1231</v>
      </c>
      <c r="D10" s="1">
        <v>5</v>
      </c>
      <c r="E10" s="1" t="s">
        <v>130</v>
      </c>
      <c r="F10" s="1" t="s">
        <v>27</v>
      </c>
      <c r="G10" s="1" t="s">
        <v>34</v>
      </c>
      <c r="H10" s="1" t="s">
        <v>37</v>
      </c>
      <c r="I10" s="1" t="s">
        <v>118</v>
      </c>
      <c r="J10" s="1" t="s">
        <v>43</v>
      </c>
      <c r="K10" s="1" t="s">
        <v>119</v>
      </c>
      <c r="L10" s="1" t="s">
        <v>101</v>
      </c>
      <c r="M10" s="5" t="s">
        <v>5</v>
      </c>
      <c r="N10" s="5" t="s">
        <v>111</v>
      </c>
      <c r="O10" s="5" t="s">
        <v>103</v>
      </c>
      <c r="P10" s="1" t="s">
        <v>104</v>
      </c>
      <c r="Q10" s="1" t="s">
        <v>6</v>
      </c>
      <c r="R10" s="1" t="s">
        <v>105</v>
      </c>
      <c r="S10" s="1" t="s">
        <v>11</v>
      </c>
      <c r="T10" s="1" t="s">
        <v>16</v>
      </c>
      <c r="U10" s="1" t="s">
        <v>18</v>
      </c>
      <c r="V10" s="1" t="s">
        <v>22</v>
      </c>
      <c r="W10" s="1" t="s">
        <v>23</v>
      </c>
      <c r="X10" s="1" t="s">
        <v>15</v>
      </c>
      <c r="Y10" s="1" t="s">
        <v>129</v>
      </c>
      <c r="Z10" s="1" t="s">
        <v>115</v>
      </c>
      <c r="AA10" s="1" t="s">
        <v>107</v>
      </c>
      <c r="AB10" s="5" t="s">
        <v>129</v>
      </c>
    </row>
    <row r="11" spans="1:28" ht="11.25">
      <c r="A11" s="7" t="s">
        <v>53</v>
      </c>
      <c r="B11" s="1">
        <v>9</v>
      </c>
      <c r="C11" s="1">
        <v>1232</v>
      </c>
      <c r="D11" s="1">
        <v>5</v>
      </c>
      <c r="E11" s="1" t="s">
        <v>130</v>
      </c>
      <c r="F11" s="1" t="s">
        <v>27</v>
      </c>
      <c r="G11" s="1" t="s">
        <v>34</v>
      </c>
      <c r="H11" s="1" t="s">
        <v>99</v>
      </c>
      <c r="I11" s="1" t="s">
        <v>118</v>
      </c>
      <c r="J11" s="1" t="s">
        <v>43</v>
      </c>
      <c r="K11" s="1" t="s">
        <v>119</v>
      </c>
      <c r="L11" s="1" t="s">
        <v>101</v>
      </c>
      <c r="M11" s="5" t="s">
        <v>5</v>
      </c>
      <c r="N11" s="5" t="s">
        <v>111</v>
      </c>
      <c r="O11" s="5" t="s">
        <v>103</v>
      </c>
      <c r="P11" s="1" t="s">
        <v>104</v>
      </c>
      <c r="Q11" s="1" t="s">
        <v>6</v>
      </c>
      <c r="R11" s="1" t="s">
        <v>105</v>
      </c>
      <c r="S11" s="1" t="s">
        <v>39</v>
      </c>
      <c r="T11" s="1" t="s">
        <v>14</v>
      </c>
      <c r="U11" s="1" t="s">
        <v>17</v>
      </c>
      <c r="V11" s="1" t="s">
        <v>22</v>
      </c>
      <c r="W11" s="1" t="s">
        <v>23</v>
      </c>
      <c r="X11" s="1" t="s">
        <v>15</v>
      </c>
      <c r="Y11" s="1" t="s">
        <v>129</v>
      </c>
      <c r="Z11" s="1" t="s">
        <v>114</v>
      </c>
      <c r="AA11" s="1" t="s">
        <v>107</v>
      </c>
      <c r="AB11" s="5" t="s">
        <v>129</v>
      </c>
    </row>
    <row r="12" spans="1:28" ht="11.25">
      <c r="A12" s="7" t="s">
        <v>54</v>
      </c>
      <c r="B12" s="1">
        <v>10</v>
      </c>
      <c r="C12" s="1">
        <v>1233</v>
      </c>
      <c r="D12" s="1">
        <v>5</v>
      </c>
      <c r="E12" s="1" t="s">
        <v>130</v>
      </c>
      <c r="F12" s="1" t="s">
        <v>27</v>
      </c>
      <c r="G12" s="1" t="s">
        <v>33</v>
      </c>
      <c r="H12" s="1" t="s">
        <v>99</v>
      </c>
      <c r="I12" s="1" t="s">
        <v>118</v>
      </c>
      <c r="J12" s="1" t="s">
        <v>44</v>
      </c>
      <c r="K12" s="1" t="s">
        <v>119</v>
      </c>
      <c r="L12" s="1" t="s">
        <v>101</v>
      </c>
      <c r="M12" s="5" t="s">
        <v>5</v>
      </c>
      <c r="N12" s="5" t="s">
        <v>111</v>
      </c>
      <c r="O12" s="5" t="s">
        <v>103</v>
      </c>
      <c r="P12" s="1" t="s">
        <v>104</v>
      </c>
      <c r="Q12" s="1" t="s">
        <v>6</v>
      </c>
      <c r="R12" s="1" t="s">
        <v>33</v>
      </c>
      <c r="S12" s="1" t="s">
        <v>12</v>
      </c>
      <c r="T12" s="1" t="s">
        <v>14</v>
      </c>
      <c r="U12" s="1" t="s">
        <v>17</v>
      </c>
      <c r="V12" s="1" t="s">
        <v>22</v>
      </c>
      <c r="W12" s="1" t="s">
        <v>23</v>
      </c>
      <c r="X12" s="1" t="s">
        <v>106</v>
      </c>
      <c r="Y12" s="1" t="s">
        <v>129</v>
      </c>
      <c r="Z12" s="1" t="s">
        <v>114</v>
      </c>
      <c r="AA12" s="1" t="s">
        <v>107</v>
      </c>
      <c r="AB12" s="5" t="s">
        <v>129</v>
      </c>
    </row>
    <row r="13" spans="1:28" ht="11.25">
      <c r="A13" s="7" t="s">
        <v>55</v>
      </c>
      <c r="B13" s="1">
        <v>11</v>
      </c>
      <c r="C13" s="1">
        <v>1234</v>
      </c>
      <c r="D13" s="1">
        <v>5</v>
      </c>
      <c r="E13" s="1" t="s">
        <v>130</v>
      </c>
      <c r="F13" s="1" t="s">
        <v>27</v>
      </c>
      <c r="G13" s="1" t="s">
        <v>35</v>
      </c>
      <c r="H13" s="1" t="s">
        <v>99</v>
      </c>
      <c r="I13" s="1" t="s">
        <v>118</v>
      </c>
      <c r="J13" s="1" t="s">
        <v>42</v>
      </c>
      <c r="K13" s="1" t="s">
        <v>119</v>
      </c>
      <c r="L13" s="1" t="s">
        <v>101</v>
      </c>
      <c r="M13" s="5" t="s">
        <v>5</v>
      </c>
      <c r="N13" s="5" t="s">
        <v>111</v>
      </c>
      <c r="O13" s="5" t="s">
        <v>103</v>
      </c>
      <c r="P13" s="1" t="s">
        <v>104</v>
      </c>
      <c r="Q13" s="1" t="s">
        <v>6</v>
      </c>
      <c r="R13" s="1" t="s">
        <v>33</v>
      </c>
      <c r="S13" s="1" t="s">
        <v>12</v>
      </c>
      <c r="T13" s="1" t="s">
        <v>14</v>
      </c>
      <c r="U13" s="1" t="s">
        <v>17</v>
      </c>
      <c r="V13" s="1" t="s">
        <v>22</v>
      </c>
      <c r="W13" s="1" t="s">
        <v>23</v>
      </c>
      <c r="X13" s="1" t="s">
        <v>106</v>
      </c>
      <c r="Y13" s="1" t="s">
        <v>129</v>
      </c>
      <c r="Z13" s="1" t="s">
        <v>114</v>
      </c>
      <c r="AA13" s="1" t="s">
        <v>107</v>
      </c>
      <c r="AB13" s="5" t="s">
        <v>129</v>
      </c>
    </row>
    <row r="14" spans="1:28" ht="11.25">
      <c r="A14" s="7" t="s">
        <v>56</v>
      </c>
      <c r="B14" s="1">
        <v>12</v>
      </c>
      <c r="C14" s="1">
        <v>1311</v>
      </c>
      <c r="D14" s="1">
        <v>5</v>
      </c>
      <c r="E14" s="1" t="s">
        <v>130</v>
      </c>
      <c r="F14" s="1" t="s">
        <v>27</v>
      </c>
      <c r="G14" s="1" t="s">
        <v>34</v>
      </c>
      <c r="H14" s="1" t="s">
        <v>37</v>
      </c>
      <c r="I14" s="1" t="s">
        <v>117</v>
      </c>
      <c r="J14" s="1" t="s">
        <v>42</v>
      </c>
      <c r="K14" s="1" t="s">
        <v>119</v>
      </c>
      <c r="L14" s="1" t="s">
        <v>101</v>
      </c>
      <c r="M14" s="5" t="s">
        <v>5</v>
      </c>
      <c r="N14" s="5" t="s">
        <v>111</v>
      </c>
      <c r="O14" s="5" t="s">
        <v>103</v>
      </c>
      <c r="P14" s="1" t="s">
        <v>104</v>
      </c>
      <c r="Q14" s="1" t="s">
        <v>6</v>
      </c>
      <c r="R14" s="1" t="s">
        <v>33</v>
      </c>
      <c r="S14" s="1" t="s">
        <v>12</v>
      </c>
      <c r="T14" s="1" t="s">
        <v>14</v>
      </c>
      <c r="U14" s="1" t="s">
        <v>17</v>
      </c>
      <c r="V14" s="1" t="s">
        <v>21</v>
      </c>
      <c r="W14" s="1" t="s">
        <v>23</v>
      </c>
      <c r="X14" s="1" t="s">
        <v>15</v>
      </c>
      <c r="Y14" s="1" t="s">
        <v>129</v>
      </c>
      <c r="Z14" s="1" t="s">
        <v>114</v>
      </c>
      <c r="AA14" s="1" t="s">
        <v>116</v>
      </c>
      <c r="AB14" s="5" t="s">
        <v>130</v>
      </c>
    </row>
    <row r="15" spans="1:28" ht="11.25">
      <c r="A15" s="7" t="s">
        <v>121</v>
      </c>
      <c r="B15" s="1">
        <v>13</v>
      </c>
      <c r="C15" s="1">
        <v>1312</v>
      </c>
      <c r="D15" s="1">
        <v>5</v>
      </c>
      <c r="E15" s="1" t="s">
        <v>130</v>
      </c>
      <c r="F15" s="1" t="s">
        <v>27</v>
      </c>
      <c r="G15" s="1" t="s">
        <v>34</v>
      </c>
      <c r="H15" s="1" t="s">
        <v>36</v>
      </c>
      <c r="I15" s="1" t="s">
        <v>118</v>
      </c>
      <c r="J15" s="1" t="s">
        <v>42</v>
      </c>
      <c r="K15" s="1" t="s">
        <v>119</v>
      </c>
      <c r="L15" s="1" t="s">
        <v>101</v>
      </c>
      <c r="M15" s="5" t="s">
        <v>102</v>
      </c>
      <c r="N15" s="5" t="s">
        <v>111</v>
      </c>
      <c r="O15" s="5" t="s">
        <v>103</v>
      </c>
      <c r="P15" s="1" t="s">
        <v>104</v>
      </c>
      <c r="Q15" s="1" t="s">
        <v>6</v>
      </c>
      <c r="R15" s="1" t="s">
        <v>33</v>
      </c>
      <c r="S15" s="1" t="s">
        <v>39</v>
      </c>
      <c r="T15" s="1" t="s">
        <v>14</v>
      </c>
      <c r="U15" s="1" t="s">
        <v>17</v>
      </c>
      <c r="V15" s="1" t="s">
        <v>21</v>
      </c>
      <c r="W15" s="1" t="s">
        <v>23</v>
      </c>
      <c r="X15" s="1" t="s">
        <v>15</v>
      </c>
      <c r="Y15" s="1" t="s">
        <v>129</v>
      </c>
      <c r="Z15" s="1" t="s">
        <v>114</v>
      </c>
      <c r="AA15" s="1" t="s">
        <v>116</v>
      </c>
      <c r="AB15" s="5" t="s">
        <v>129</v>
      </c>
    </row>
    <row r="16" spans="1:28" ht="11.25">
      <c r="A16" s="7" t="s">
        <v>58</v>
      </c>
      <c r="B16" s="1">
        <v>14</v>
      </c>
      <c r="C16" s="1">
        <v>1313</v>
      </c>
      <c r="D16" s="1">
        <v>5</v>
      </c>
      <c r="E16" s="1" t="s">
        <v>130</v>
      </c>
      <c r="F16" s="1" t="s">
        <v>27</v>
      </c>
      <c r="G16" s="1" t="s">
        <v>33</v>
      </c>
      <c r="H16" s="1" t="s">
        <v>36</v>
      </c>
      <c r="I16" s="1" t="s">
        <v>118</v>
      </c>
      <c r="J16" s="1" t="s">
        <v>42</v>
      </c>
      <c r="K16" s="1" t="s">
        <v>119</v>
      </c>
      <c r="L16" s="1" t="s">
        <v>101</v>
      </c>
      <c r="M16" s="5" t="s">
        <v>5</v>
      </c>
      <c r="N16" s="5" t="s">
        <v>111</v>
      </c>
      <c r="O16" s="5" t="s">
        <v>103</v>
      </c>
      <c r="P16" s="1" t="s">
        <v>104</v>
      </c>
      <c r="Q16" s="1" t="s">
        <v>6</v>
      </c>
      <c r="R16" s="1" t="s">
        <v>105</v>
      </c>
      <c r="S16" s="1" t="s">
        <v>39</v>
      </c>
      <c r="T16" s="1" t="s">
        <v>14</v>
      </c>
      <c r="U16" s="1" t="s">
        <v>18</v>
      </c>
      <c r="V16" s="1" t="s">
        <v>22</v>
      </c>
      <c r="W16" s="1" t="s">
        <v>23</v>
      </c>
      <c r="X16" s="1" t="s">
        <v>106</v>
      </c>
      <c r="Y16" s="1" t="s">
        <v>129</v>
      </c>
      <c r="Z16" s="1" t="s">
        <v>114</v>
      </c>
      <c r="AA16" s="1" t="s">
        <v>107</v>
      </c>
      <c r="AB16" s="5" t="s">
        <v>129</v>
      </c>
    </row>
    <row r="17" spans="1:28" ht="11.25">
      <c r="A17" s="7" t="s">
        <v>63</v>
      </c>
      <c r="B17" s="1">
        <v>15</v>
      </c>
      <c r="C17" s="1">
        <v>1321</v>
      </c>
      <c r="D17" s="1">
        <v>5</v>
      </c>
      <c r="E17" s="1" t="s">
        <v>130</v>
      </c>
      <c r="F17" s="1" t="s">
        <v>27</v>
      </c>
      <c r="G17" s="1" t="s">
        <v>34</v>
      </c>
      <c r="H17" s="1" t="s">
        <v>37</v>
      </c>
      <c r="I17" s="1" t="s">
        <v>118</v>
      </c>
      <c r="J17" s="1" t="s">
        <v>42</v>
      </c>
      <c r="K17" s="1" t="s">
        <v>119</v>
      </c>
      <c r="L17" s="1" t="s">
        <v>101</v>
      </c>
      <c r="M17" s="5" t="s">
        <v>5</v>
      </c>
      <c r="N17" s="5" t="s">
        <v>111</v>
      </c>
      <c r="O17" s="5" t="s">
        <v>103</v>
      </c>
      <c r="P17" s="1" t="s">
        <v>104</v>
      </c>
      <c r="Q17" s="1" t="s">
        <v>6</v>
      </c>
      <c r="R17" s="1" t="s">
        <v>33</v>
      </c>
      <c r="S17" s="1" t="s">
        <v>11</v>
      </c>
      <c r="T17" s="1" t="s">
        <v>14</v>
      </c>
      <c r="U17" s="1" t="s">
        <v>17</v>
      </c>
      <c r="V17" s="1" t="s">
        <v>22</v>
      </c>
      <c r="W17" s="1" t="s">
        <v>24</v>
      </c>
      <c r="X17" s="1" t="s">
        <v>6</v>
      </c>
      <c r="Y17" s="1" t="s">
        <v>129</v>
      </c>
      <c r="Z17" s="1" t="s">
        <v>6</v>
      </c>
      <c r="AA17" s="1" t="s">
        <v>6</v>
      </c>
      <c r="AB17" s="5" t="s">
        <v>130</v>
      </c>
    </row>
    <row r="18" spans="1:28" ht="11.25">
      <c r="A18" s="7" t="s">
        <v>64</v>
      </c>
      <c r="B18" s="1">
        <v>16</v>
      </c>
      <c r="C18" s="1">
        <v>1322</v>
      </c>
      <c r="D18" s="1">
        <v>5</v>
      </c>
      <c r="E18" s="1" t="s">
        <v>130</v>
      </c>
      <c r="F18" s="1" t="s">
        <v>27</v>
      </c>
      <c r="G18" s="1" t="s">
        <v>34</v>
      </c>
      <c r="H18" s="1" t="s">
        <v>37</v>
      </c>
      <c r="I18" s="1" t="s">
        <v>118</v>
      </c>
      <c r="J18" s="1" t="s">
        <v>42</v>
      </c>
      <c r="K18" s="1" t="s">
        <v>119</v>
      </c>
      <c r="L18" s="1" t="s">
        <v>101</v>
      </c>
      <c r="M18" s="5" t="s">
        <v>5</v>
      </c>
      <c r="N18" s="5" t="s">
        <v>111</v>
      </c>
      <c r="O18" s="5" t="s">
        <v>103</v>
      </c>
      <c r="P18" s="1" t="s">
        <v>104</v>
      </c>
      <c r="Q18" s="1" t="s">
        <v>6</v>
      </c>
      <c r="R18" s="1" t="s">
        <v>33</v>
      </c>
      <c r="S18" s="1" t="s">
        <v>11</v>
      </c>
      <c r="T18" s="1" t="s">
        <v>14</v>
      </c>
      <c r="U18" s="1" t="s">
        <v>17</v>
      </c>
      <c r="V18" s="1" t="s">
        <v>22</v>
      </c>
      <c r="W18" s="1" t="s">
        <v>24</v>
      </c>
      <c r="X18" s="1" t="s">
        <v>6</v>
      </c>
      <c r="Y18" s="1" t="s">
        <v>129</v>
      </c>
      <c r="Z18" s="1" t="s">
        <v>6</v>
      </c>
      <c r="AA18" s="1" t="s">
        <v>6</v>
      </c>
      <c r="AB18" s="5" t="s">
        <v>130</v>
      </c>
    </row>
    <row r="19" spans="1:28" ht="11.25">
      <c r="A19" s="7" t="s">
        <v>65</v>
      </c>
      <c r="B19" s="1">
        <v>17</v>
      </c>
      <c r="C19" s="1">
        <v>1323</v>
      </c>
      <c r="D19" s="1">
        <v>5</v>
      </c>
      <c r="E19" s="1" t="s">
        <v>130</v>
      </c>
      <c r="F19" s="1" t="s">
        <v>27</v>
      </c>
      <c r="G19" s="1" t="s">
        <v>34</v>
      </c>
      <c r="H19" s="1" t="s">
        <v>37</v>
      </c>
      <c r="I19" s="1" t="s">
        <v>118</v>
      </c>
      <c r="J19" s="1" t="s">
        <v>43</v>
      </c>
      <c r="K19" s="1" t="s">
        <v>119</v>
      </c>
      <c r="L19" s="1" t="s">
        <v>101</v>
      </c>
      <c r="M19" s="5" t="s">
        <v>5</v>
      </c>
      <c r="N19" s="5" t="s">
        <v>111</v>
      </c>
      <c r="O19" s="5" t="s">
        <v>103</v>
      </c>
      <c r="P19" s="1" t="s">
        <v>104</v>
      </c>
      <c r="Q19" s="1" t="s">
        <v>6</v>
      </c>
      <c r="R19" s="1" t="s">
        <v>33</v>
      </c>
      <c r="S19" s="1" t="s">
        <v>11</v>
      </c>
      <c r="T19" s="1" t="s">
        <v>14</v>
      </c>
      <c r="U19" s="1" t="s">
        <v>17</v>
      </c>
      <c r="V19" s="1" t="s">
        <v>22</v>
      </c>
      <c r="W19" s="1" t="s">
        <v>24</v>
      </c>
      <c r="X19" s="1" t="s">
        <v>6</v>
      </c>
      <c r="Y19" s="1" t="s">
        <v>129</v>
      </c>
      <c r="Z19" s="1" t="s">
        <v>6</v>
      </c>
      <c r="AA19" s="1" t="s">
        <v>6</v>
      </c>
      <c r="AB19" s="5" t="s">
        <v>129</v>
      </c>
    </row>
    <row r="20" spans="1:28" ht="11.25">
      <c r="A20" s="7" t="s">
        <v>66</v>
      </c>
      <c r="B20" s="1">
        <v>18</v>
      </c>
      <c r="C20" s="1">
        <v>1324</v>
      </c>
      <c r="D20" s="1">
        <v>5</v>
      </c>
      <c r="E20" s="1" t="s">
        <v>130</v>
      </c>
      <c r="F20" s="1" t="s">
        <v>27</v>
      </c>
      <c r="G20" s="1" t="s">
        <v>33</v>
      </c>
      <c r="H20" s="1" t="s">
        <v>37</v>
      </c>
      <c r="I20" s="1" t="s">
        <v>118</v>
      </c>
      <c r="J20" s="1" t="s">
        <v>43</v>
      </c>
      <c r="K20" s="1" t="s">
        <v>119</v>
      </c>
      <c r="L20" s="1" t="s">
        <v>101</v>
      </c>
      <c r="M20" s="5" t="s">
        <v>5</v>
      </c>
      <c r="N20" s="5" t="s">
        <v>111</v>
      </c>
      <c r="O20" s="5" t="s">
        <v>103</v>
      </c>
      <c r="P20" s="1" t="s">
        <v>104</v>
      </c>
      <c r="Q20" s="1" t="s">
        <v>6</v>
      </c>
      <c r="R20" s="1" t="s">
        <v>33</v>
      </c>
      <c r="S20" s="1" t="s">
        <v>11</v>
      </c>
      <c r="T20" s="1" t="s">
        <v>14</v>
      </c>
      <c r="U20" s="1" t="s">
        <v>17</v>
      </c>
      <c r="V20" s="1" t="s">
        <v>22</v>
      </c>
      <c r="W20" s="1" t="s">
        <v>24</v>
      </c>
      <c r="X20" s="1" t="s">
        <v>6</v>
      </c>
      <c r="Y20" s="1" t="s">
        <v>129</v>
      </c>
      <c r="Z20" s="1" t="s">
        <v>6</v>
      </c>
      <c r="AA20" s="1" t="s">
        <v>6</v>
      </c>
      <c r="AB20" s="5" t="s">
        <v>129</v>
      </c>
    </row>
    <row r="21" spans="1:28" ht="11.25">
      <c r="A21" s="7" t="s">
        <v>67</v>
      </c>
      <c r="B21" s="1">
        <v>19</v>
      </c>
      <c r="C21" s="1">
        <v>1325</v>
      </c>
      <c r="D21" s="1">
        <v>5</v>
      </c>
      <c r="E21" s="1" t="s">
        <v>130</v>
      </c>
      <c r="F21" s="1" t="s">
        <v>27</v>
      </c>
      <c r="G21" s="1" t="s">
        <v>33</v>
      </c>
      <c r="H21" s="1" t="s">
        <v>37</v>
      </c>
      <c r="I21" s="1" t="s">
        <v>118</v>
      </c>
      <c r="J21" s="1" t="s">
        <v>43</v>
      </c>
      <c r="K21" s="1" t="s">
        <v>119</v>
      </c>
      <c r="L21" s="1" t="s">
        <v>101</v>
      </c>
      <c r="M21" s="5" t="s">
        <v>5</v>
      </c>
      <c r="N21" s="5" t="s">
        <v>111</v>
      </c>
      <c r="O21" s="5" t="s">
        <v>103</v>
      </c>
      <c r="P21" s="1" t="s">
        <v>104</v>
      </c>
      <c r="Q21" s="1" t="s">
        <v>6</v>
      </c>
      <c r="R21" s="1" t="s">
        <v>33</v>
      </c>
      <c r="S21" s="1" t="s">
        <v>11</v>
      </c>
      <c r="T21" s="1" t="s">
        <v>14</v>
      </c>
      <c r="U21" s="1" t="s">
        <v>17</v>
      </c>
      <c r="V21" s="1" t="s">
        <v>22</v>
      </c>
      <c r="W21" s="1" t="s">
        <v>24</v>
      </c>
      <c r="X21" s="1" t="s">
        <v>6</v>
      </c>
      <c r="Y21" s="1" t="s">
        <v>129</v>
      </c>
      <c r="Z21" s="1" t="s">
        <v>6</v>
      </c>
      <c r="AA21" s="1" t="s">
        <v>6</v>
      </c>
      <c r="AB21" s="5" t="s">
        <v>129</v>
      </c>
    </row>
    <row r="22" spans="1:28" ht="11.25">
      <c r="A22" s="7" t="s">
        <v>40</v>
      </c>
      <c r="B22" s="1">
        <v>20</v>
      </c>
      <c r="C22" s="1">
        <v>1326</v>
      </c>
      <c r="D22" s="1">
        <v>5</v>
      </c>
      <c r="E22" s="1" t="s">
        <v>130</v>
      </c>
      <c r="F22" s="1" t="s">
        <v>27</v>
      </c>
      <c r="G22" s="1" t="s">
        <v>33</v>
      </c>
      <c r="H22" s="1" t="s">
        <v>37</v>
      </c>
      <c r="I22" s="1" t="s">
        <v>118</v>
      </c>
      <c r="J22" s="1" t="s">
        <v>42</v>
      </c>
      <c r="K22" s="1" t="s">
        <v>119</v>
      </c>
      <c r="L22" s="1" t="s">
        <v>101</v>
      </c>
      <c r="M22" s="5" t="s">
        <v>5</v>
      </c>
      <c r="N22" s="5" t="s">
        <v>111</v>
      </c>
      <c r="O22" s="5" t="s">
        <v>103</v>
      </c>
      <c r="P22" s="1" t="s">
        <v>104</v>
      </c>
      <c r="Q22" s="1" t="s">
        <v>6</v>
      </c>
      <c r="R22" s="1" t="s">
        <v>105</v>
      </c>
      <c r="S22" s="1" t="s">
        <v>39</v>
      </c>
      <c r="T22" s="1" t="s">
        <v>14</v>
      </c>
      <c r="U22" s="1" t="s">
        <v>17</v>
      </c>
      <c r="V22" s="1" t="s">
        <v>22</v>
      </c>
      <c r="W22" s="1" t="s">
        <v>23</v>
      </c>
      <c r="X22" s="1" t="s">
        <v>15</v>
      </c>
      <c r="Y22" s="1" t="s">
        <v>129</v>
      </c>
      <c r="Z22" s="1" t="s">
        <v>114</v>
      </c>
      <c r="AA22" s="1" t="s">
        <v>107</v>
      </c>
      <c r="AB22" s="5" t="s">
        <v>130</v>
      </c>
    </row>
    <row r="23" spans="1:28" ht="11.25">
      <c r="A23" s="7" t="s">
        <v>57</v>
      </c>
      <c r="B23" s="1">
        <v>21</v>
      </c>
      <c r="C23" s="1">
        <v>1327</v>
      </c>
      <c r="D23" s="1">
        <v>5</v>
      </c>
      <c r="E23" s="1" t="s">
        <v>130</v>
      </c>
      <c r="F23" s="1" t="s">
        <v>27</v>
      </c>
      <c r="G23" s="1" t="s">
        <v>33</v>
      </c>
      <c r="H23" s="1" t="s">
        <v>37</v>
      </c>
      <c r="I23" s="1" t="s">
        <v>118</v>
      </c>
      <c r="J23" s="11" t="s">
        <v>42</v>
      </c>
      <c r="K23" s="1" t="s">
        <v>119</v>
      </c>
      <c r="L23" s="1" t="s">
        <v>101</v>
      </c>
      <c r="M23" s="5" t="s">
        <v>5</v>
      </c>
      <c r="N23" s="5" t="s">
        <v>111</v>
      </c>
      <c r="O23" s="5" t="s">
        <v>103</v>
      </c>
      <c r="P23" s="1" t="s">
        <v>104</v>
      </c>
      <c r="Q23" s="1" t="s">
        <v>6</v>
      </c>
      <c r="R23" s="1" t="s">
        <v>33</v>
      </c>
      <c r="S23" s="1" t="s">
        <v>11</v>
      </c>
      <c r="T23" s="1" t="s">
        <v>14</v>
      </c>
      <c r="U23" s="1" t="s">
        <v>17</v>
      </c>
      <c r="V23" s="1" t="s">
        <v>22</v>
      </c>
      <c r="W23" s="1" t="s">
        <v>23</v>
      </c>
      <c r="X23" s="1" t="s">
        <v>15</v>
      </c>
      <c r="Y23" s="1" t="s">
        <v>129</v>
      </c>
      <c r="Z23" s="1" t="s">
        <v>114</v>
      </c>
      <c r="AA23" s="1" t="s">
        <v>116</v>
      </c>
      <c r="AB23" s="5" t="s">
        <v>130</v>
      </c>
    </row>
    <row r="24" spans="1:28" ht="11.25">
      <c r="A24" s="7" t="s">
        <v>68</v>
      </c>
      <c r="B24" s="1">
        <v>22</v>
      </c>
      <c r="C24" s="1">
        <v>1328</v>
      </c>
      <c r="D24" s="1">
        <v>5</v>
      </c>
      <c r="E24" s="1" t="s">
        <v>130</v>
      </c>
      <c r="F24" s="1" t="s">
        <v>27</v>
      </c>
      <c r="G24" s="1" t="s">
        <v>33</v>
      </c>
      <c r="H24" s="1" t="s">
        <v>99</v>
      </c>
      <c r="I24" s="1" t="s">
        <v>117</v>
      </c>
      <c r="J24" s="1" t="s">
        <v>42</v>
      </c>
      <c r="K24" s="1" t="s">
        <v>119</v>
      </c>
      <c r="L24" s="1" t="s">
        <v>101</v>
      </c>
      <c r="M24" s="5" t="s">
        <v>5</v>
      </c>
      <c r="N24" s="5" t="s">
        <v>111</v>
      </c>
      <c r="O24" s="5" t="s">
        <v>103</v>
      </c>
      <c r="P24" s="1" t="s">
        <v>104</v>
      </c>
      <c r="Q24" s="1" t="s">
        <v>6</v>
      </c>
      <c r="R24" s="1" t="s">
        <v>33</v>
      </c>
      <c r="S24" s="1" t="s">
        <v>12</v>
      </c>
      <c r="T24" s="1" t="s">
        <v>14</v>
      </c>
      <c r="U24" s="1" t="s">
        <v>18</v>
      </c>
      <c r="V24" s="1" t="s">
        <v>22</v>
      </c>
      <c r="W24" s="1" t="s">
        <v>23</v>
      </c>
      <c r="X24" s="1" t="s">
        <v>15</v>
      </c>
      <c r="Y24" s="1" t="s">
        <v>120</v>
      </c>
      <c r="Z24" s="1" t="s">
        <v>114</v>
      </c>
      <c r="AA24" s="1" t="s">
        <v>107</v>
      </c>
      <c r="AB24" s="5" t="s">
        <v>132</v>
      </c>
    </row>
    <row r="25" spans="1:28" ht="11.25">
      <c r="A25" s="7" t="s">
        <v>69</v>
      </c>
      <c r="B25" s="1">
        <v>23</v>
      </c>
      <c r="C25" s="1">
        <v>1329</v>
      </c>
      <c r="D25" s="1">
        <v>5</v>
      </c>
      <c r="E25" s="1" t="s">
        <v>130</v>
      </c>
      <c r="F25" s="1" t="s">
        <v>27</v>
      </c>
      <c r="G25" s="1" t="s">
        <v>33</v>
      </c>
      <c r="H25" s="1" t="s">
        <v>99</v>
      </c>
      <c r="I25" s="1" t="s">
        <v>117</v>
      </c>
      <c r="J25" s="1" t="s">
        <v>43</v>
      </c>
      <c r="K25" s="1" t="s">
        <v>119</v>
      </c>
      <c r="L25" s="1" t="s">
        <v>101</v>
      </c>
      <c r="M25" s="5" t="s">
        <v>5</v>
      </c>
      <c r="N25" s="5" t="s">
        <v>111</v>
      </c>
      <c r="O25" s="5" t="s">
        <v>103</v>
      </c>
      <c r="P25" s="1" t="s">
        <v>104</v>
      </c>
      <c r="Q25" s="1" t="s">
        <v>6</v>
      </c>
      <c r="R25" s="1" t="s">
        <v>105</v>
      </c>
      <c r="S25" s="1" t="s">
        <v>39</v>
      </c>
      <c r="T25" s="1" t="s">
        <v>14</v>
      </c>
      <c r="U25" s="1" t="s">
        <v>17</v>
      </c>
      <c r="V25" s="1" t="s">
        <v>22</v>
      </c>
      <c r="W25" s="1" t="s">
        <v>23</v>
      </c>
      <c r="X25" s="1" t="s">
        <v>15</v>
      </c>
      <c r="Y25" s="1" t="s">
        <v>129</v>
      </c>
      <c r="Z25" s="1" t="s">
        <v>114</v>
      </c>
      <c r="AA25" s="1" t="s">
        <v>107</v>
      </c>
      <c r="AB25" s="5" t="s">
        <v>130</v>
      </c>
    </row>
    <row r="26" spans="1:28" ht="11.25">
      <c r="A26" s="7" t="s">
        <v>70</v>
      </c>
      <c r="B26" s="1">
        <v>24</v>
      </c>
      <c r="C26" s="1">
        <v>1330</v>
      </c>
      <c r="D26" s="1">
        <v>5</v>
      </c>
      <c r="E26" s="1" t="s">
        <v>130</v>
      </c>
      <c r="F26" s="1" t="s">
        <v>27</v>
      </c>
      <c r="G26" s="1" t="s">
        <v>33</v>
      </c>
      <c r="H26" s="1" t="s">
        <v>37</v>
      </c>
      <c r="I26" s="1" t="s">
        <v>117</v>
      </c>
      <c r="J26" s="1" t="s">
        <v>42</v>
      </c>
      <c r="K26" s="1" t="s">
        <v>119</v>
      </c>
      <c r="L26" s="1" t="s">
        <v>101</v>
      </c>
      <c r="M26" s="5" t="s">
        <v>5</v>
      </c>
      <c r="N26" s="5" t="s">
        <v>111</v>
      </c>
      <c r="O26" s="5" t="s">
        <v>103</v>
      </c>
      <c r="P26" s="1" t="s">
        <v>104</v>
      </c>
      <c r="Q26" s="1" t="s">
        <v>6</v>
      </c>
      <c r="R26" s="1" t="s">
        <v>105</v>
      </c>
      <c r="S26" s="1" t="s">
        <v>12</v>
      </c>
      <c r="T26" s="1" t="s">
        <v>14</v>
      </c>
      <c r="U26" s="1" t="s">
        <v>17</v>
      </c>
      <c r="V26" s="1" t="s">
        <v>22</v>
      </c>
      <c r="W26" s="1" t="s">
        <v>23</v>
      </c>
      <c r="X26" s="1" t="s">
        <v>15</v>
      </c>
      <c r="Y26" s="1" t="s">
        <v>129</v>
      </c>
      <c r="Z26" s="1" t="s">
        <v>114</v>
      </c>
      <c r="AA26" s="1" t="s">
        <v>107</v>
      </c>
      <c r="AB26" s="5" t="s">
        <v>130</v>
      </c>
    </row>
    <row r="27" spans="1:28" ht="11.25">
      <c r="A27" s="7" t="s">
        <v>61</v>
      </c>
      <c r="B27" s="1">
        <v>25</v>
      </c>
      <c r="C27" s="1">
        <v>1331</v>
      </c>
      <c r="D27" s="1">
        <v>5</v>
      </c>
      <c r="E27" s="1" t="s">
        <v>130</v>
      </c>
      <c r="F27" s="1" t="s">
        <v>27</v>
      </c>
      <c r="G27" s="1" t="s">
        <v>33</v>
      </c>
      <c r="H27" s="1" t="s">
        <v>37</v>
      </c>
      <c r="I27" s="1" t="s">
        <v>118</v>
      </c>
      <c r="J27" s="1" t="s">
        <v>42</v>
      </c>
      <c r="K27" s="1" t="s">
        <v>119</v>
      </c>
      <c r="L27" s="1" t="s">
        <v>101</v>
      </c>
      <c r="M27" s="5" t="s">
        <v>5</v>
      </c>
      <c r="N27" s="5" t="s">
        <v>111</v>
      </c>
      <c r="O27" s="5" t="s">
        <v>103</v>
      </c>
      <c r="P27" s="1" t="s">
        <v>104</v>
      </c>
      <c r="Q27" s="1" t="s">
        <v>6</v>
      </c>
      <c r="R27" s="1" t="s">
        <v>33</v>
      </c>
      <c r="S27" s="1" t="s">
        <v>12</v>
      </c>
      <c r="T27" s="1" t="s">
        <v>14</v>
      </c>
      <c r="U27" s="1" t="s">
        <v>17</v>
      </c>
      <c r="V27" s="1" t="s">
        <v>22</v>
      </c>
      <c r="W27" s="1" t="s">
        <v>24</v>
      </c>
      <c r="X27" s="1" t="s">
        <v>6</v>
      </c>
      <c r="Y27" s="1" t="s">
        <v>129</v>
      </c>
      <c r="Z27" s="1" t="s">
        <v>6</v>
      </c>
      <c r="AA27" s="1" t="s">
        <v>6</v>
      </c>
      <c r="AB27" s="5" t="s">
        <v>130</v>
      </c>
    </row>
    <row r="28" spans="1:28" ht="11.25">
      <c r="A28" s="7" t="s">
        <v>62</v>
      </c>
      <c r="B28" s="1">
        <v>26</v>
      </c>
      <c r="C28" s="1">
        <v>1332</v>
      </c>
      <c r="D28" s="1">
        <v>5</v>
      </c>
      <c r="E28" s="1" t="s">
        <v>130</v>
      </c>
      <c r="F28" s="1" t="s">
        <v>27</v>
      </c>
      <c r="G28" s="1" t="s">
        <v>33</v>
      </c>
      <c r="H28" s="1" t="s">
        <v>99</v>
      </c>
      <c r="I28" s="1" t="s">
        <v>118</v>
      </c>
      <c r="J28" s="1" t="s">
        <v>42</v>
      </c>
      <c r="K28" s="1" t="s">
        <v>119</v>
      </c>
      <c r="L28" s="1" t="s">
        <v>101</v>
      </c>
      <c r="M28" s="5" t="s">
        <v>5</v>
      </c>
      <c r="N28" s="5" t="s">
        <v>111</v>
      </c>
      <c r="O28" s="5" t="s">
        <v>103</v>
      </c>
      <c r="P28" s="1" t="s">
        <v>104</v>
      </c>
      <c r="Q28" s="1" t="s">
        <v>6</v>
      </c>
      <c r="R28" s="1" t="s">
        <v>33</v>
      </c>
      <c r="S28" s="1" t="s">
        <v>12</v>
      </c>
      <c r="T28" s="1" t="s">
        <v>14</v>
      </c>
      <c r="U28" s="1" t="s">
        <v>17</v>
      </c>
      <c r="V28" s="1" t="s">
        <v>22</v>
      </c>
      <c r="W28" s="1" t="s">
        <v>24</v>
      </c>
      <c r="X28" s="1" t="s">
        <v>6</v>
      </c>
      <c r="Y28" s="1" t="s">
        <v>129</v>
      </c>
      <c r="Z28" s="1" t="s">
        <v>6</v>
      </c>
      <c r="AA28" s="1" t="s">
        <v>6</v>
      </c>
      <c r="AB28" s="5" t="s">
        <v>132</v>
      </c>
    </row>
    <row r="29" spans="1:28" ht="11.25">
      <c r="A29" s="7" t="s">
        <v>71</v>
      </c>
      <c r="B29" s="1">
        <v>27</v>
      </c>
      <c r="C29" s="1">
        <v>1411</v>
      </c>
      <c r="D29" s="1">
        <v>5</v>
      </c>
      <c r="E29" s="1" t="s">
        <v>130</v>
      </c>
      <c r="F29" s="1" t="s">
        <v>27</v>
      </c>
      <c r="G29" s="1" t="s">
        <v>33</v>
      </c>
      <c r="H29" s="1" t="s">
        <v>37</v>
      </c>
      <c r="I29" s="1" t="s">
        <v>118</v>
      </c>
      <c r="J29" s="1" t="s">
        <v>42</v>
      </c>
      <c r="K29" s="1" t="s">
        <v>119</v>
      </c>
      <c r="L29" s="1" t="s">
        <v>101</v>
      </c>
      <c r="M29" s="5" t="s">
        <v>5</v>
      </c>
      <c r="N29" s="5" t="s">
        <v>111</v>
      </c>
      <c r="O29" s="5" t="s">
        <v>103</v>
      </c>
      <c r="P29" s="1" t="s">
        <v>104</v>
      </c>
      <c r="Q29" s="1" t="s">
        <v>6</v>
      </c>
      <c r="R29" s="1" t="s">
        <v>33</v>
      </c>
      <c r="S29" s="1" t="s">
        <v>12</v>
      </c>
      <c r="T29" s="1" t="s">
        <v>14</v>
      </c>
      <c r="U29" s="1" t="s">
        <v>17</v>
      </c>
      <c r="V29" s="1" t="s">
        <v>22</v>
      </c>
      <c r="W29" s="1" t="s">
        <v>24</v>
      </c>
      <c r="X29" s="1" t="s">
        <v>6</v>
      </c>
      <c r="Y29" s="1" t="s">
        <v>129</v>
      </c>
      <c r="Z29" s="1" t="s">
        <v>6</v>
      </c>
      <c r="AA29" s="1" t="s">
        <v>6</v>
      </c>
      <c r="AB29" s="5" t="s">
        <v>130</v>
      </c>
    </row>
    <row r="30" spans="1:28" ht="11.25">
      <c r="A30" s="7" t="s">
        <v>72</v>
      </c>
      <c r="B30" s="1">
        <v>28</v>
      </c>
      <c r="C30" s="1">
        <v>1511</v>
      </c>
      <c r="D30" s="1">
        <v>5</v>
      </c>
      <c r="E30" s="1" t="s">
        <v>130</v>
      </c>
      <c r="F30" s="1" t="s">
        <v>27</v>
      </c>
      <c r="G30" s="1" t="s">
        <v>34</v>
      </c>
      <c r="H30" s="1" t="s">
        <v>36</v>
      </c>
      <c r="I30" s="1" t="s">
        <v>117</v>
      </c>
      <c r="J30" s="1" t="s">
        <v>44</v>
      </c>
      <c r="K30" s="1" t="s">
        <v>119</v>
      </c>
      <c r="L30" s="1" t="s">
        <v>101</v>
      </c>
      <c r="M30" s="5" t="s">
        <v>102</v>
      </c>
      <c r="N30" s="5" t="s">
        <v>111</v>
      </c>
      <c r="O30" s="5" t="s">
        <v>103</v>
      </c>
      <c r="P30" s="1" t="s">
        <v>104</v>
      </c>
      <c r="Q30" s="1" t="s">
        <v>6</v>
      </c>
      <c r="R30" s="1" t="s">
        <v>33</v>
      </c>
      <c r="S30" s="1" t="s">
        <v>11</v>
      </c>
      <c r="T30" s="1" t="s">
        <v>16</v>
      </c>
      <c r="U30" s="1" t="s">
        <v>17</v>
      </c>
      <c r="V30" s="1" t="s">
        <v>22</v>
      </c>
      <c r="W30" s="1" t="s">
        <v>24</v>
      </c>
      <c r="X30" s="1" t="s">
        <v>6</v>
      </c>
      <c r="Y30" s="1" t="s">
        <v>129</v>
      </c>
      <c r="Z30" s="1" t="s">
        <v>6</v>
      </c>
      <c r="AA30" s="1" t="s">
        <v>6</v>
      </c>
      <c r="AB30" s="5" t="s">
        <v>129</v>
      </c>
    </row>
    <row r="31" spans="1:28" ht="11.25">
      <c r="A31" s="7" t="s">
        <v>73</v>
      </c>
      <c r="B31" s="1">
        <v>29</v>
      </c>
      <c r="C31" s="1">
        <v>1611</v>
      </c>
      <c r="D31" s="1">
        <v>5</v>
      </c>
      <c r="E31" s="1" t="s">
        <v>130</v>
      </c>
      <c r="F31" s="1" t="s">
        <v>27</v>
      </c>
      <c r="G31" s="1" t="s">
        <v>34</v>
      </c>
      <c r="H31" s="1" t="s">
        <v>99</v>
      </c>
      <c r="I31" s="1" t="s">
        <v>118</v>
      </c>
      <c r="J31" s="1" t="s">
        <v>43</v>
      </c>
      <c r="K31" s="1" t="s">
        <v>119</v>
      </c>
      <c r="L31" s="1" t="s">
        <v>101</v>
      </c>
      <c r="M31" s="5" t="s">
        <v>5</v>
      </c>
      <c r="N31" s="5" t="s">
        <v>111</v>
      </c>
      <c r="O31" s="5" t="s">
        <v>103</v>
      </c>
      <c r="P31" s="1" t="s">
        <v>104</v>
      </c>
      <c r="Q31" s="1" t="s">
        <v>6</v>
      </c>
      <c r="R31" s="1" t="s">
        <v>105</v>
      </c>
      <c r="S31" s="1" t="s">
        <v>39</v>
      </c>
      <c r="T31" s="1" t="s">
        <v>14</v>
      </c>
      <c r="U31" s="1" t="s">
        <v>17</v>
      </c>
      <c r="V31" s="1" t="s">
        <v>21</v>
      </c>
      <c r="W31" s="1" t="s">
        <v>23</v>
      </c>
      <c r="X31" s="1" t="s">
        <v>15</v>
      </c>
      <c r="Y31" s="1" t="s">
        <v>129</v>
      </c>
      <c r="Z31" s="1" t="s">
        <v>114</v>
      </c>
      <c r="AA31" s="1" t="s">
        <v>107</v>
      </c>
      <c r="AB31" s="5" t="s">
        <v>129</v>
      </c>
    </row>
    <row r="32" spans="1:28" ht="11.25">
      <c r="A32" s="7" t="s">
        <v>74</v>
      </c>
      <c r="B32" s="1">
        <v>30</v>
      </c>
      <c r="C32" s="1">
        <v>1621</v>
      </c>
      <c r="D32" s="1">
        <v>5</v>
      </c>
      <c r="E32" s="1" t="s">
        <v>130</v>
      </c>
      <c r="F32" s="1" t="s">
        <v>27</v>
      </c>
      <c r="G32" s="1" t="s">
        <v>34</v>
      </c>
      <c r="H32" s="1" t="s">
        <v>37</v>
      </c>
      <c r="I32" s="1" t="s">
        <v>117</v>
      </c>
      <c r="J32" s="1" t="s">
        <v>43</v>
      </c>
      <c r="K32" s="1" t="s">
        <v>119</v>
      </c>
      <c r="L32" s="1" t="s">
        <v>101</v>
      </c>
      <c r="M32" s="5" t="s">
        <v>5</v>
      </c>
      <c r="N32" s="5" t="s">
        <v>111</v>
      </c>
      <c r="O32" s="5" t="s">
        <v>103</v>
      </c>
      <c r="P32" s="1" t="s">
        <v>104</v>
      </c>
      <c r="Q32" s="1" t="s">
        <v>6</v>
      </c>
      <c r="R32" s="1" t="s">
        <v>33</v>
      </c>
      <c r="S32" s="1" t="s">
        <v>39</v>
      </c>
      <c r="T32" s="1" t="s">
        <v>14</v>
      </c>
      <c r="U32" s="1" t="s">
        <v>17</v>
      </c>
      <c r="V32" s="1" t="s">
        <v>22</v>
      </c>
      <c r="W32" s="1" t="s">
        <v>23</v>
      </c>
      <c r="X32" s="1" t="s">
        <v>15</v>
      </c>
      <c r="Y32" s="1" t="s">
        <v>129</v>
      </c>
      <c r="Z32" s="1" t="s">
        <v>114</v>
      </c>
      <c r="AA32" s="1" t="s">
        <v>107</v>
      </c>
      <c r="AB32" s="5" t="s">
        <v>130</v>
      </c>
    </row>
    <row r="33" spans="1:28" ht="11.25">
      <c r="A33" s="7" t="s">
        <v>75</v>
      </c>
      <c r="B33" s="1">
        <v>31</v>
      </c>
      <c r="C33" s="1">
        <v>2111</v>
      </c>
      <c r="D33" s="1">
        <v>5</v>
      </c>
      <c r="E33" s="1" t="s">
        <v>130</v>
      </c>
      <c r="F33" s="1" t="s">
        <v>27</v>
      </c>
      <c r="G33" s="1" t="s">
        <v>35</v>
      </c>
      <c r="H33" s="1" t="s">
        <v>37</v>
      </c>
      <c r="I33" s="1" t="s">
        <v>118</v>
      </c>
      <c r="J33" s="1" t="s">
        <v>42</v>
      </c>
      <c r="K33" s="1" t="s">
        <v>119</v>
      </c>
      <c r="L33" s="1" t="s">
        <v>101</v>
      </c>
      <c r="M33" s="5" t="s">
        <v>5</v>
      </c>
      <c r="N33" s="5" t="s">
        <v>111</v>
      </c>
      <c r="O33" s="5" t="s">
        <v>103</v>
      </c>
      <c r="P33" s="1" t="s">
        <v>104</v>
      </c>
      <c r="Q33" s="1" t="s">
        <v>6</v>
      </c>
      <c r="R33" s="1" t="s">
        <v>33</v>
      </c>
      <c r="S33" s="1" t="s">
        <v>12</v>
      </c>
      <c r="T33" s="1" t="s">
        <v>14</v>
      </c>
      <c r="U33" s="1" t="s">
        <v>17</v>
      </c>
      <c r="V33" s="1" t="s">
        <v>21</v>
      </c>
      <c r="W33" s="1" t="s">
        <v>23</v>
      </c>
      <c r="X33" s="1" t="s">
        <v>15</v>
      </c>
      <c r="Y33" s="1" t="s">
        <v>129</v>
      </c>
      <c r="Z33" s="1" t="s">
        <v>114</v>
      </c>
      <c r="AA33" s="1" t="s">
        <v>107</v>
      </c>
      <c r="AB33" s="5" t="s">
        <v>130</v>
      </c>
    </row>
    <row r="34" spans="1:28" ht="11.25">
      <c r="A34" s="10" t="s">
        <v>76</v>
      </c>
      <c r="B34" s="1">
        <v>32</v>
      </c>
      <c r="C34" s="1">
        <v>2112</v>
      </c>
      <c r="D34" s="1">
        <v>5</v>
      </c>
      <c r="E34" s="1" t="s">
        <v>130</v>
      </c>
      <c r="F34" s="1" t="s">
        <v>27</v>
      </c>
      <c r="G34" s="1" t="s">
        <v>34</v>
      </c>
      <c r="H34" s="1" t="s">
        <v>37</v>
      </c>
      <c r="I34" s="1" t="s">
        <v>117</v>
      </c>
      <c r="J34" s="1" t="s">
        <v>44</v>
      </c>
      <c r="K34" s="1" t="s">
        <v>119</v>
      </c>
      <c r="L34" s="1" t="s">
        <v>101</v>
      </c>
      <c r="M34" s="5" t="s">
        <v>5</v>
      </c>
      <c r="N34" s="5" t="s">
        <v>111</v>
      </c>
      <c r="O34" s="5" t="s">
        <v>103</v>
      </c>
      <c r="P34" s="1" t="s">
        <v>104</v>
      </c>
      <c r="Q34" s="1" t="s">
        <v>6</v>
      </c>
      <c r="R34" s="1" t="s">
        <v>33</v>
      </c>
      <c r="S34" s="1" t="s">
        <v>12</v>
      </c>
      <c r="T34" s="1" t="s">
        <v>14</v>
      </c>
      <c r="U34" s="1" t="s">
        <v>17</v>
      </c>
      <c r="V34" s="1" t="s">
        <v>22</v>
      </c>
      <c r="W34" s="1" t="s">
        <v>23</v>
      </c>
      <c r="X34" s="1" t="s">
        <v>15</v>
      </c>
      <c r="Y34" s="1" t="s">
        <v>129</v>
      </c>
      <c r="Z34" s="1" t="s">
        <v>114</v>
      </c>
      <c r="AA34" s="1" t="s">
        <v>107</v>
      </c>
      <c r="AB34" s="5" t="s">
        <v>129</v>
      </c>
    </row>
    <row r="35" spans="1:28" ht="11.25">
      <c r="A35" s="7" t="s">
        <v>77</v>
      </c>
      <c r="B35" s="1">
        <v>33</v>
      </c>
      <c r="C35" s="1">
        <v>2211</v>
      </c>
      <c r="D35" s="1">
        <v>5</v>
      </c>
      <c r="E35" s="1" t="s">
        <v>130</v>
      </c>
      <c r="F35" s="1" t="s">
        <v>27</v>
      </c>
      <c r="G35" s="1" t="s">
        <v>33</v>
      </c>
      <c r="H35" s="1" t="s">
        <v>99</v>
      </c>
      <c r="I35" s="1" t="s">
        <v>118</v>
      </c>
      <c r="J35" s="1" t="s">
        <v>43</v>
      </c>
      <c r="K35" s="1" t="s">
        <v>119</v>
      </c>
      <c r="L35" s="1" t="s">
        <v>101</v>
      </c>
      <c r="M35" s="5" t="s">
        <v>5</v>
      </c>
      <c r="N35" s="5" t="s">
        <v>111</v>
      </c>
      <c r="O35" s="5" t="s">
        <v>103</v>
      </c>
      <c r="P35" s="1" t="s">
        <v>104</v>
      </c>
      <c r="Q35" s="1" t="s">
        <v>6</v>
      </c>
      <c r="R35" s="1" t="s">
        <v>105</v>
      </c>
      <c r="S35" s="1" t="s">
        <v>39</v>
      </c>
      <c r="T35" s="1" t="s">
        <v>16</v>
      </c>
      <c r="U35" s="1" t="s">
        <v>18</v>
      </c>
      <c r="V35" s="1" t="s">
        <v>22</v>
      </c>
      <c r="W35" s="1" t="s">
        <v>23</v>
      </c>
      <c r="X35" s="1" t="s">
        <v>106</v>
      </c>
      <c r="Y35" s="1" t="s">
        <v>129</v>
      </c>
      <c r="Z35" s="1" t="s">
        <v>115</v>
      </c>
      <c r="AA35" s="1" t="s">
        <v>109</v>
      </c>
      <c r="AB35" s="5" t="s">
        <v>129</v>
      </c>
    </row>
    <row r="36" spans="1:28" ht="11.25">
      <c r="A36" s="7" t="s">
        <v>78</v>
      </c>
      <c r="B36" s="1">
        <v>34</v>
      </c>
      <c r="C36" s="1">
        <v>2212</v>
      </c>
      <c r="D36" s="1">
        <v>5</v>
      </c>
      <c r="E36" s="1" t="s">
        <v>130</v>
      </c>
      <c r="F36" s="1" t="s">
        <v>27</v>
      </c>
      <c r="G36" s="1" t="s">
        <v>34</v>
      </c>
      <c r="H36" s="1" t="s">
        <v>36</v>
      </c>
      <c r="I36" s="1" t="s">
        <v>118</v>
      </c>
      <c r="J36" s="1" t="s">
        <v>44</v>
      </c>
      <c r="K36" s="1" t="s">
        <v>119</v>
      </c>
      <c r="L36" s="1" t="s">
        <v>101</v>
      </c>
      <c r="M36" s="5" t="s">
        <v>5</v>
      </c>
      <c r="N36" s="5" t="s">
        <v>111</v>
      </c>
      <c r="O36" s="5" t="s">
        <v>103</v>
      </c>
      <c r="P36" s="1" t="s">
        <v>104</v>
      </c>
      <c r="Q36" s="1" t="s">
        <v>6</v>
      </c>
      <c r="R36" s="1" t="s">
        <v>105</v>
      </c>
      <c r="S36" s="1" t="s">
        <v>39</v>
      </c>
      <c r="T36" s="1" t="s">
        <v>14</v>
      </c>
      <c r="U36" s="1" t="s">
        <v>18</v>
      </c>
      <c r="V36" s="1" t="s">
        <v>21</v>
      </c>
      <c r="W36" s="1" t="s">
        <v>23</v>
      </c>
      <c r="X36" s="1" t="s">
        <v>106</v>
      </c>
      <c r="Y36" s="1" t="s">
        <v>129</v>
      </c>
      <c r="Z36" s="1" t="s">
        <v>115</v>
      </c>
      <c r="AA36" s="1" t="s">
        <v>109</v>
      </c>
      <c r="AB36" s="5" t="s">
        <v>129</v>
      </c>
    </row>
    <row r="37" spans="1:28" ht="11.25">
      <c r="A37" s="7" t="s">
        <v>122</v>
      </c>
      <c r="B37" s="1">
        <v>35</v>
      </c>
      <c r="C37" s="1">
        <v>2311</v>
      </c>
      <c r="D37" s="1">
        <v>5</v>
      </c>
      <c r="E37" s="1" t="s">
        <v>130</v>
      </c>
      <c r="F37" s="1" t="s">
        <v>27</v>
      </c>
      <c r="G37" s="1" t="s">
        <v>34</v>
      </c>
      <c r="H37" s="1" t="s">
        <v>99</v>
      </c>
      <c r="I37" s="1" t="s">
        <v>117</v>
      </c>
      <c r="J37" s="1" t="s">
        <v>43</v>
      </c>
      <c r="K37" s="1" t="s">
        <v>119</v>
      </c>
      <c r="L37" s="1" t="s">
        <v>101</v>
      </c>
      <c r="M37" s="5" t="s">
        <v>5</v>
      </c>
      <c r="N37" s="5" t="s">
        <v>111</v>
      </c>
      <c r="O37" s="5" t="s">
        <v>103</v>
      </c>
      <c r="P37" s="1" t="s">
        <v>104</v>
      </c>
      <c r="Q37" s="1" t="s">
        <v>6</v>
      </c>
      <c r="R37" s="1" t="s">
        <v>33</v>
      </c>
      <c r="S37" s="1" t="s">
        <v>12</v>
      </c>
      <c r="T37" s="1" t="s">
        <v>14</v>
      </c>
      <c r="U37" s="1" t="s">
        <v>18</v>
      </c>
      <c r="V37" s="1" t="s">
        <v>22</v>
      </c>
      <c r="W37" s="1" t="s">
        <v>24</v>
      </c>
      <c r="X37" s="1" t="s">
        <v>6</v>
      </c>
      <c r="Y37" s="1" t="s">
        <v>129</v>
      </c>
      <c r="Z37" s="1" t="s">
        <v>6</v>
      </c>
      <c r="AA37" s="1" t="s">
        <v>6</v>
      </c>
      <c r="AB37" s="5" t="s">
        <v>132</v>
      </c>
    </row>
    <row r="38" spans="1:28" ht="11.25">
      <c r="A38" s="7" t="s">
        <v>79</v>
      </c>
      <c r="B38" s="1">
        <v>36</v>
      </c>
      <c r="C38" s="1">
        <v>2312</v>
      </c>
      <c r="D38" s="1">
        <v>5</v>
      </c>
      <c r="E38" s="1" t="s">
        <v>130</v>
      </c>
      <c r="F38" s="1" t="s">
        <v>27</v>
      </c>
      <c r="G38" s="1" t="s">
        <v>33</v>
      </c>
      <c r="H38" s="1" t="s">
        <v>99</v>
      </c>
      <c r="I38" s="1" t="s">
        <v>118</v>
      </c>
      <c r="J38" s="1" t="s">
        <v>42</v>
      </c>
      <c r="K38" s="1" t="s">
        <v>119</v>
      </c>
      <c r="L38" s="1" t="s">
        <v>101</v>
      </c>
      <c r="M38" s="5" t="s">
        <v>5</v>
      </c>
      <c r="N38" s="5" t="s">
        <v>111</v>
      </c>
      <c r="O38" s="5" t="s">
        <v>103</v>
      </c>
      <c r="P38" s="1" t="s">
        <v>104</v>
      </c>
      <c r="Q38" s="1" t="s">
        <v>6</v>
      </c>
      <c r="R38" s="1" t="s">
        <v>33</v>
      </c>
      <c r="S38" s="1" t="s">
        <v>12</v>
      </c>
      <c r="T38" s="1" t="s">
        <v>14</v>
      </c>
      <c r="U38" s="1" t="s">
        <v>17</v>
      </c>
      <c r="V38" s="1" t="s">
        <v>22</v>
      </c>
      <c r="W38" s="1" t="s">
        <v>23</v>
      </c>
      <c r="X38" s="1" t="s">
        <v>15</v>
      </c>
      <c r="Y38" s="1" t="s">
        <v>129</v>
      </c>
      <c r="Z38" s="1" t="s">
        <v>114</v>
      </c>
      <c r="AA38" s="1" t="s">
        <v>107</v>
      </c>
      <c r="AB38" s="5" t="s">
        <v>129</v>
      </c>
    </row>
    <row r="39" spans="1:28" ht="11.25">
      <c r="A39" s="7" t="s">
        <v>80</v>
      </c>
      <c r="B39" s="1">
        <v>37</v>
      </c>
      <c r="C39" s="1">
        <v>2313</v>
      </c>
      <c r="D39" s="1">
        <v>5</v>
      </c>
      <c r="E39" s="1" t="s">
        <v>130</v>
      </c>
      <c r="F39" s="1" t="s">
        <v>41</v>
      </c>
      <c r="G39" s="1" t="s">
        <v>6</v>
      </c>
      <c r="H39" s="1" t="s">
        <v>36</v>
      </c>
      <c r="I39" s="1" t="s">
        <v>118</v>
      </c>
      <c r="J39" s="1" t="s">
        <v>44</v>
      </c>
      <c r="K39" s="1" t="s">
        <v>119</v>
      </c>
      <c r="L39" s="1" t="s">
        <v>101</v>
      </c>
      <c r="M39" s="5" t="s">
        <v>5</v>
      </c>
      <c r="N39" s="5" t="s">
        <v>111</v>
      </c>
      <c r="O39" s="5" t="s">
        <v>103</v>
      </c>
      <c r="P39" s="1" t="s">
        <v>104</v>
      </c>
      <c r="Q39" s="1" t="s">
        <v>6</v>
      </c>
      <c r="R39" s="1" t="s">
        <v>105</v>
      </c>
      <c r="S39" s="1" t="s">
        <v>39</v>
      </c>
      <c r="T39" s="1" t="s">
        <v>14</v>
      </c>
      <c r="U39" s="1" t="s">
        <v>18</v>
      </c>
      <c r="V39" s="1" t="s">
        <v>22</v>
      </c>
      <c r="W39" s="1" t="s">
        <v>24</v>
      </c>
      <c r="X39" s="1" t="s">
        <v>6</v>
      </c>
      <c r="Y39" s="1" t="s">
        <v>129</v>
      </c>
      <c r="Z39" s="1" t="s">
        <v>6</v>
      </c>
      <c r="AA39" s="1" t="s">
        <v>6</v>
      </c>
      <c r="AB39" s="5" t="s">
        <v>129</v>
      </c>
    </row>
    <row r="40" spans="1:28" ht="11.25">
      <c r="A40" s="7" t="s">
        <v>81</v>
      </c>
      <c r="B40" s="1">
        <v>38</v>
      </c>
      <c r="C40" s="1">
        <v>2411</v>
      </c>
      <c r="D40" s="1">
        <v>5</v>
      </c>
      <c r="E40" s="1" t="s">
        <v>130</v>
      </c>
      <c r="F40" s="1" t="s">
        <v>27</v>
      </c>
      <c r="G40" s="1" t="s">
        <v>33</v>
      </c>
      <c r="H40" s="1" t="s">
        <v>37</v>
      </c>
      <c r="I40" s="1" t="s">
        <v>118</v>
      </c>
      <c r="J40" s="1" t="s">
        <v>42</v>
      </c>
      <c r="K40" s="1" t="s">
        <v>119</v>
      </c>
      <c r="L40" s="1" t="s">
        <v>101</v>
      </c>
      <c r="M40" s="5" t="s">
        <v>5</v>
      </c>
      <c r="N40" s="5" t="s">
        <v>111</v>
      </c>
      <c r="O40" s="5" t="s">
        <v>103</v>
      </c>
      <c r="P40" s="1" t="s">
        <v>104</v>
      </c>
      <c r="Q40" s="1" t="s">
        <v>6</v>
      </c>
      <c r="R40" s="1" t="s">
        <v>33</v>
      </c>
      <c r="S40" s="1" t="s">
        <v>12</v>
      </c>
      <c r="T40" s="1" t="s">
        <v>14</v>
      </c>
      <c r="U40" s="1" t="s">
        <v>17</v>
      </c>
      <c r="V40" s="1" t="s">
        <v>22</v>
      </c>
      <c r="W40" s="1" t="s">
        <v>24</v>
      </c>
      <c r="X40" s="1" t="s">
        <v>6</v>
      </c>
      <c r="Y40" s="1" t="s">
        <v>129</v>
      </c>
      <c r="Z40" s="1" t="s">
        <v>6</v>
      </c>
      <c r="AA40" s="1" t="s">
        <v>6</v>
      </c>
      <c r="AB40" s="5" t="s">
        <v>129</v>
      </c>
    </row>
    <row r="41" spans="1:28" ht="11.25">
      <c r="A41" s="7" t="s">
        <v>123</v>
      </c>
      <c r="B41" s="1">
        <v>39</v>
      </c>
      <c r="C41" s="1">
        <v>2412</v>
      </c>
      <c r="D41" s="1">
        <v>5</v>
      </c>
      <c r="E41" s="1" t="s">
        <v>130</v>
      </c>
      <c r="F41" s="1" t="s">
        <v>27</v>
      </c>
      <c r="G41" s="1" t="s">
        <v>33</v>
      </c>
      <c r="H41" s="1" t="s">
        <v>37</v>
      </c>
      <c r="I41" s="1" t="s">
        <v>118</v>
      </c>
      <c r="J41" s="1" t="s">
        <v>43</v>
      </c>
      <c r="K41" s="1" t="s">
        <v>119</v>
      </c>
      <c r="L41" s="1" t="s">
        <v>101</v>
      </c>
      <c r="M41" s="5" t="s">
        <v>5</v>
      </c>
      <c r="N41" s="5" t="s">
        <v>111</v>
      </c>
      <c r="O41" s="5" t="s">
        <v>103</v>
      </c>
      <c r="P41" s="1" t="s">
        <v>104</v>
      </c>
      <c r="Q41" s="1" t="s">
        <v>6</v>
      </c>
      <c r="R41" s="1" t="s">
        <v>33</v>
      </c>
      <c r="S41" s="1" t="s">
        <v>12</v>
      </c>
      <c r="T41" s="1" t="s">
        <v>14</v>
      </c>
      <c r="U41" s="1" t="s">
        <v>17</v>
      </c>
      <c r="V41" s="1" t="s">
        <v>21</v>
      </c>
      <c r="W41" s="1" t="s">
        <v>23</v>
      </c>
      <c r="X41" s="1" t="s">
        <v>15</v>
      </c>
      <c r="Y41" s="1" t="s">
        <v>129</v>
      </c>
      <c r="Z41" s="1" t="s">
        <v>126</v>
      </c>
      <c r="AA41" s="1" t="s">
        <v>116</v>
      </c>
      <c r="AB41" s="5" t="s">
        <v>132</v>
      </c>
    </row>
    <row r="42" spans="1:28" ht="11.25">
      <c r="A42" s="7" t="s">
        <v>127</v>
      </c>
      <c r="B42" s="1">
        <v>40</v>
      </c>
      <c r="C42" s="1">
        <v>2413</v>
      </c>
      <c r="D42" s="1">
        <v>5</v>
      </c>
      <c r="E42" s="1" t="s">
        <v>130</v>
      </c>
      <c r="F42" s="1" t="s">
        <v>27</v>
      </c>
      <c r="G42" s="1" t="s">
        <v>33</v>
      </c>
      <c r="H42" s="1" t="s">
        <v>37</v>
      </c>
      <c r="I42" s="1" t="s">
        <v>118</v>
      </c>
      <c r="J42" s="1" t="s">
        <v>44</v>
      </c>
      <c r="K42" s="1" t="s">
        <v>119</v>
      </c>
      <c r="L42" s="1" t="s">
        <v>101</v>
      </c>
      <c r="M42" s="5" t="s">
        <v>5</v>
      </c>
      <c r="N42" s="5" t="s">
        <v>111</v>
      </c>
      <c r="O42" s="5" t="s">
        <v>103</v>
      </c>
      <c r="P42" s="1" t="s">
        <v>104</v>
      </c>
      <c r="Q42" s="1" t="s">
        <v>6</v>
      </c>
      <c r="R42" s="1" t="s">
        <v>33</v>
      </c>
      <c r="S42" s="1" t="s">
        <v>12</v>
      </c>
      <c r="T42" s="1" t="s">
        <v>14</v>
      </c>
      <c r="U42" s="1" t="s">
        <v>17</v>
      </c>
      <c r="V42" s="1" t="s">
        <v>21</v>
      </c>
      <c r="W42" s="1" t="s">
        <v>23</v>
      </c>
      <c r="X42" s="1" t="s">
        <v>15</v>
      </c>
      <c r="Y42" s="1" t="s">
        <v>129</v>
      </c>
      <c r="Z42" s="1" t="s">
        <v>126</v>
      </c>
      <c r="AA42" s="1" t="s">
        <v>116</v>
      </c>
      <c r="AB42" s="5" t="s">
        <v>132</v>
      </c>
    </row>
    <row r="43" spans="1:28" ht="11.25">
      <c r="A43" s="7" t="s">
        <v>125</v>
      </c>
      <c r="B43" s="1">
        <v>41</v>
      </c>
      <c r="C43" s="1">
        <v>2511</v>
      </c>
      <c r="D43" s="1">
        <v>5</v>
      </c>
      <c r="E43" s="1" t="s">
        <v>130</v>
      </c>
      <c r="F43" s="1" t="s">
        <v>27</v>
      </c>
      <c r="G43" s="1" t="s">
        <v>34</v>
      </c>
      <c r="H43" s="1" t="s">
        <v>99</v>
      </c>
      <c r="I43" s="1" t="s">
        <v>117</v>
      </c>
      <c r="J43" s="1" t="s">
        <v>44</v>
      </c>
      <c r="K43" s="1" t="s">
        <v>119</v>
      </c>
      <c r="L43" s="1" t="s">
        <v>101</v>
      </c>
      <c r="M43" s="5" t="s">
        <v>102</v>
      </c>
      <c r="N43" s="5" t="s">
        <v>111</v>
      </c>
      <c r="O43" s="5" t="s">
        <v>103</v>
      </c>
      <c r="P43" s="1" t="s">
        <v>104</v>
      </c>
      <c r="Q43" s="1" t="s">
        <v>6</v>
      </c>
      <c r="R43" s="1" t="s">
        <v>33</v>
      </c>
      <c r="S43" s="1" t="s">
        <v>11</v>
      </c>
      <c r="T43" s="1" t="s">
        <v>16</v>
      </c>
      <c r="U43" s="1" t="s">
        <v>18</v>
      </c>
      <c r="V43" s="1" t="s">
        <v>22</v>
      </c>
      <c r="W43" s="1" t="s">
        <v>24</v>
      </c>
      <c r="X43" s="1" t="s">
        <v>6</v>
      </c>
      <c r="Y43" s="1" t="s">
        <v>129</v>
      </c>
      <c r="Z43" s="1" t="s">
        <v>6</v>
      </c>
      <c r="AA43" s="1" t="s">
        <v>6</v>
      </c>
      <c r="AB43" s="5" t="s">
        <v>129</v>
      </c>
    </row>
    <row r="44" spans="1:28" ht="11.25">
      <c r="A44" s="7" t="s">
        <v>82</v>
      </c>
      <c r="B44" s="1">
        <v>42</v>
      </c>
      <c r="C44" s="1">
        <v>2611</v>
      </c>
      <c r="D44" s="1">
        <v>5</v>
      </c>
      <c r="E44" s="1" t="s">
        <v>130</v>
      </c>
      <c r="F44" s="1" t="s">
        <v>27</v>
      </c>
      <c r="G44" s="1" t="s">
        <v>34</v>
      </c>
      <c r="H44" s="1" t="s">
        <v>99</v>
      </c>
      <c r="I44" s="1" t="s">
        <v>117</v>
      </c>
      <c r="J44" s="1" t="s">
        <v>43</v>
      </c>
      <c r="K44" s="1" t="s">
        <v>119</v>
      </c>
      <c r="L44" s="1" t="s">
        <v>101</v>
      </c>
      <c r="M44" s="5" t="s">
        <v>5</v>
      </c>
      <c r="N44" s="5" t="s">
        <v>111</v>
      </c>
      <c r="O44" s="5" t="s">
        <v>103</v>
      </c>
      <c r="P44" s="1" t="s">
        <v>104</v>
      </c>
      <c r="Q44" s="1" t="s">
        <v>6</v>
      </c>
      <c r="R44" s="1" t="s">
        <v>33</v>
      </c>
      <c r="S44" s="1" t="s">
        <v>11</v>
      </c>
      <c r="T44" s="1" t="s">
        <v>14</v>
      </c>
      <c r="U44" s="1" t="s">
        <v>17</v>
      </c>
      <c r="V44" s="1" t="s">
        <v>22</v>
      </c>
      <c r="W44" s="1" t="s">
        <v>23</v>
      </c>
      <c r="X44" s="1" t="s">
        <v>15</v>
      </c>
      <c r="Y44" s="1" t="s">
        <v>129</v>
      </c>
      <c r="Z44" s="1" t="s">
        <v>114</v>
      </c>
      <c r="AA44" s="1" t="s">
        <v>107</v>
      </c>
      <c r="AB44" s="5" t="s">
        <v>130</v>
      </c>
    </row>
    <row r="45" spans="1:28" ht="11.25">
      <c r="A45" s="7" t="s">
        <v>83</v>
      </c>
      <c r="B45" s="1">
        <v>43</v>
      </c>
      <c r="C45" s="1">
        <v>2612</v>
      </c>
      <c r="D45" s="1">
        <v>5</v>
      </c>
      <c r="E45" s="1" t="s">
        <v>130</v>
      </c>
      <c r="F45" s="1" t="s">
        <v>27</v>
      </c>
      <c r="G45" s="1" t="s">
        <v>33</v>
      </c>
      <c r="H45" s="1" t="s">
        <v>37</v>
      </c>
      <c r="I45" s="1" t="s">
        <v>118</v>
      </c>
      <c r="J45" s="1" t="s">
        <v>42</v>
      </c>
      <c r="K45" s="1" t="s">
        <v>119</v>
      </c>
      <c r="L45" s="1" t="s">
        <v>101</v>
      </c>
      <c r="M45" s="5" t="s">
        <v>5</v>
      </c>
      <c r="N45" s="5" t="s">
        <v>111</v>
      </c>
      <c r="O45" s="5" t="s">
        <v>103</v>
      </c>
      <c r="P45" s="1" t="s">
        <v>104</v>
      </c>
      <c r="Q45" s="1" t="s">
        <v>6</v>
      </c>
      <c r="R45" s="1" t="s">
        <v>105</v>
      </c>
      <c r="S45" s="1" t="s">
        <v>39</v>
      </c>
      <c r="T45" s="1" t="s">
        <v>14</v>
      </c>
      <c r="U45" s="1" t="s">
        <v>17</v>
      </c>
      <c r="V45" s="1" t="s">
        <v>22</v>
      </c>
      <c r="W45" s="1" t="s">
        <v>23</v>
      </c>
      <c r="X45" s="1" t="s">
        <v>15</v>
      </c>
      <c r="Y45" s="1" t="s">
        <v>129</v>
      </c>
      <c r="Z45" s="1" t="s">
        <v>114</v>
      </c>
      <c r="AA45" s="1" t="s">
        <v>107</v>
      </c>
      <c r="AB45" s="5" t="s">
        <v>130</v>
      </c>
    </row>
    <row r="46" spans="1:28" ht="11.25">
      <c r="A46" s="7" t="s">
        <v>124</v>
      </c>
      <c r="B46" s="1">
        <v>44</v>
      </c>
      <c r="C46" s="1">
        <v>3111</v>
      </c>
      <c r="D46" s="1">
        <v>5</v>
      </c>
      <c r="E46" s="1" t="s">
        <v>130</v>
      </c>
      <c r="F46" s="1" t="s">
        <v>27</v>
      </c>
      <c r="G46" s="1" t="s">
        <v>34</v>
      </c>
      <c r="H46" s="1" t="s">
        <v>37</v>
      </c>
      <c r="I46" s="1" t="s">
        <v>118</v>
      </c>
      <c r="J46" s="1" t="s">
        <v>43</v>
      </c>
      <c r="K46" s="1" t="s">
        <v>119</v>
      </c>
      <c r="L46" s="1" t="s">
        <v>101</v>
      </c>
      <c r="M46" s="5" t="s">
        <v>5</v>
      </c>
      <c r="N46" s="5" t="s">
        <v>111</v>
      </c>
      <c r="O46" s="5" t="s">
        <v>103</v>
      </c>
      <c r="P46" s="1" t="s">
        <v>104</v>
      </c>
      <c r="Q46" s="1" t="s">
        <v>6</v>
      </c>
      <c r="R46" s="1" t="s">
        <v>105</v>
      </c>
      <c r="S46" s="1" t="s">
        <v>39</v>
      </c>
      <c r="T46" s="1" t="s">
        <v>14</v>
      </c>
      <c r="U46" s="1" t="s">
        <v>17</v>
      </c>
      <c r="V46" s="1" t="s">
        <v>22</v>
      </c>
      <c r="W46" s="1" t="s">
        <v>24</v>
      </c>
      <c r="X46" s="1" t="s">
        <v>6</v>
      </c>
      <c r="Y46" s="1" t="s">
        <v>129</v>
      </c>
      <c r="Z46" s="1" t="s">
        <v>6</v>
      </c>
      <c r="AA46" s="1" t="s">
        <v>6</v>
      </c>
      <c r="AB46" s="5" t="s">
        <v>130</v>
      </c>
    </row>
    <row r="47" spans="1:28" ht="11.25">
      <c r="A47" s="7" t="s">
        <v>84</v>
      </c>
      <c r="B47" s="1">
        <v>45</v>
      </c>
      <c r="C47" s="1">
        <v>3221</v>
      </c>
      <c r="D47" s="1">
        <v>5</v>
      </c>
      <c r="E47" s="1" t="s">
        <v>130</v>
      </c>
      <c r="F47" s="1" t="s">
        <v>27</v>
      </c>
      <c r="G47" s="1" t="s">
        <v>34</v>
      </c>
      <c r="H47" s="1" t="s">
        <v>37</v>
      </c>
      <c r="I47" s="1" t="s">
        <v>118</v>
      </c>
      <c r="J47" s="1" t="s">
        <v>42</v>
      </c>
      <c r="K47" s="1" t="s">
        <v>119</v>
      </c>
      <c r="L47" s="1" t="s">
        <v>101</v>
      </c>
      <c r="M47" s="5" t="s">
        <v>5</v>
      </c>
      <c r="N47" s="5" t="s">
        <v>111</v>
      </c>
      <c r="O47" s="5" t="s">
        <v>103</v>
      </c>
      <c r="P47" s="1" t="s">
        <v>104</v>
      </c>
      <c r="Q47" s="1" t="s">
        <v>6</v>
      </c>
      <c r="R47" s="1" t="s">
        <v>33</v>
      </c>
      <c r="S47" s="1" t="s">
        <v>39</v>
      </c>
      <c r="T47" s="1" t="s">
        <v>14</v>
      </c>
      <c r="U47" s="1" t="s">
        <v>17</v>
      </c>
      <c r="V47" s="1" t="s">
        <v>22</v>
      </c>
      <c r="W47" s="1" t="s">
        <v>23</v>
      </c>
      <c r="X47" s="1" t="s">
        <v>15</v>
      </c>
      <c r="Y47" s="1" t="s">
        <v>129</v>
      </c>
      <c r="Z47" s="1" t="s">
        <v>114</v>
      </c>
      <c r="AA47" s="1" t="s">
        <v>107</v>
      </c>
      <c r="AB47" s="5" t="s">
        <v>129</v>
      </c>
    </row>
    <row r="48" spans="1:28" ht="11.25">
      <c r="A48" s="7" t="s">
        <v>85</v>
      </c>
      <c r="B48" s="1">
        <v>46</v>
      </c>
      <c r="C48" s="1">
        <v>3222</v>
      </c>
      <c r="D48" s="1">
        <v>5</v>
      </c>
      <c r="E48" s="1" t="s">
        <v>130</v>
      </c>
      <c r="F48" s="1" t="s">
        <v>27</v>
      </c>
      <c r="G48" s="1" t="s">
        <v>34</v>
      </c>
      <c r="H48" s="1" t="s">
        <v>99</v>
      </c>
      <c r="I48" s="1" t="s">
        <v>118</v>
      </c>
      <c r="J48" s="1" t="s">
        <v>42</v>
      </c>
      <c r="K48" s="1" t="s">
        <v>119</v>
      </c>
      <c r="L48" s="1" t="s">
        <v>101</v>
      </c>
      <c r="M48" s="5" t="s">
        <v>5</v>
      </c>
      <c r="N48" s="5" t="s">
        <v>111</v>
      </c>
      <c r="O48" s="5" t="s">
        <v>103</v>
      </c>
      <c r="P48" s="1" t="s">
        <v>104</v>
      </c>
      <c r="Q48" s="1" t="s">
        <v>6</v>
      </c>
      <c r="R48" s="1" t="s">
        <v>105</v>
      </c>
      <c r="S48" s="1" t="s">
        <v>12</v>
      </c>
      <c r="T48" s="1" t="s">
        <v>14</v>
      </c>
      <c r="U48" s="1" t="s">
        <v>17</v>
      </c>
      <c r="V48" s="1" t="s">
        <v>22</v>
      </c>
      <c r="W48" s="1" t="s">
        <v>23</v>
      </c>
      <c r="X48" s="1" t="s">
        <v>15</v>
      </c>
      <c r="Y48" s="1" t="s">
        <v>129</v>
      </c>
      <c r="Z48" s="1" t="s">
        <v>114</v>
      </c>
      <c r="AA48" s="1" t="s">
        <v>107</v>
      </c>
      <c r="AB48" s="5" t="s">
        <v>130</v>
      </c>
    </row>
    <row r="49" spans="1:28" ht="11.25">
      <c r="A49" s="7" t="s">
        <v>86</v>
      </c>
      <c r="B49" s="1">
        <v>47</v>
      </c>
      <c r="C49" s="1">
        <v>3311</v>
      </c>
      <c r="D49" s="1">
        <v>5</v>
      </c>
      <c r="E49" s="1" t="s">
        <v>130</v>
      </c>
      <c r="F49" s="1" t="s">
        <v>27</v>
      </c>
      <c r="G49" s="1" t="s">
        <v>33</v>
      </c>
      <c r="H49" s="1" t="s">
        <v>37</v>
      </c>
      <c r="I49" s="1" t="s">
        <v>117</v>
      </c>
      <c r="J49" s="1" t="s">
        <v>44</v>
      </c>
      <c r="K49" s="1" t="s">
        <v>119</v>
      </c>
      <c r="L49" s="1" t="s">
        <v>101</v>
      </c>
      <c r="M49" s="5" t="s">
        <v>5</v>
      </c>
      <c r="N49" s="5" t="s">
        <v>111</v>
      </c>
      <c r="O49" s="5" t="s">
        <v>103</v>
      </c>
      <c r="P49" s="1" t="s">
        <v>104</v>
      </c>
      <c r="Q49" s="1" t="s">
        <v>6</v>
      </c>
      <c r="R49" s="1" t="s">
        <v>105</v>
      </c>
      <c r="S49" s="1" t="s">
        <v>12</v>
      </c>
      <c r="T49" s="1" t="s">
        <v>14</v>
      </c>
      <c r="U49" s="1" t="s">
        <v>17</v>
      </c>
      <c r="V49" s="1" t="s">
        <v>22</v>
      </c>
      <c r="W49" s="1" t="s">
        <v>24</v>
      </c>
      <c r="X49" s="1" t="s">
        <v>6</v>
      </c>
      <c r="Y49" s="1" t="s">
        <v>129</v>
      </c>
      <c r="Z49" s="1" t="s">
        <v>6</v>
      </c>
      <c r="AA49" s="1" t="s">
        <v>6</v>
      </c>
      <c r="AB49" s="5" t="s">
        <v>130</v>
      </c>
    </row>
    <row r="50" spans="1:28" ht="11.25">
      <c r="A50" s="7" t="s">
        <v>87</v>
      </c>
      <c r="B50" s="1">
        <v>48</v>
      </c>
      <c r="C50" s="1">
        <v>3312</v>
      </c>
      <c r="D50" s="1">
        <v>5</v>
      </c>
      <c r="E50" s="1" t="s">
        <v>130</v>
      </c>
      <c r="F50" s="1" t="s">
        <v>27</v>
      </c>
      <c r="G50" s="1" t="s">
        <v>33</v>
      </c>
      <c r="H50" s="1" t="s">
        <v>36</v>
      </c>
      <c r="I50" s="1" t="s">
        <v>118</v>
      </c>
      <c r="J50" s="1" t="s">
        <v>42</v>
      </c>
      <c r="K50" s="1" t="s">
        <v>119</v>
      </c>
      <c r="L50" s="1" t="s">
        <v>101</v>
      </c>
      <c r="M50" s="5" t="s">
        <v>5</v>
      </c>
      <c r="N50" s="5" t="s">
        <v>111</v>
      </c>
      <c r="O50" s="5" t="s">
        <v>103</v>
      </c>
      <c r="P50" s="1" t="s">
        <v>104</v>
      </c>
      <c r="Q50" s="1" t="s">
        <v>6</v>
      </c>
      <c r="R50" s="1" t="s">
        <v>105</v>
      </c>
      <c r="S50" s="1" t="s">
        <v>39</v>
      </c>
      <c r="T50" s="1" t="s">
        <v>14</v>
      </c>
      <c r="U50" s="1" t="s">
        <v>17</v>
      </c>
      <c r="V50" s="1" t="s">
        <v>22</v>
      </c>
      <c r="W50" s="1" t="s">
        <v>24</v>
      </c>
      <c r="X50" s="1" t="s">
        <v>6</v>
      </c>
      <c r="Y50" s="1" t="s">
        <v>129</v>
      </c>
      <c r="Z50" s="1" t="s">
        <v>6</v>
      </c>
      <c r="AA50" s="1" t="s">
        <v>6</v>
      </c>
      <c r="AB50" s="5" t="s">
        <v>129</v>
      </c>
    </row>
    <row r="51" spans="1:28" ht="11.25">
      <c r="A51" s="7" t="s">
        <v>88</v>
      </c>
      <c r="B51" s="1">
        <v>49</v>
      </c>
      <c r="C51" s="1">
        <v>3321</v>
      </c>
      <c r="D51" s="1">
        <v>5</v>
      </c>
      <c r="E51" s="1" t="s">
        <v>130</v>
      </c>
      <c r="F51" s="1" t="s">
        <v>27</v>
      </c>
      <c r="G51" s="1" t="s">
        <v>33</v>
      </c>
      <c r="H51" s="1" t="s">
        <v>37</v>
      </c>
      <c r="I51" s="1" t="s">
        <v>118</v>
      </c>
      <c r="J51" s="1" t="s">
        <v>42</v>
      </c>
      <c r="K51" s="1" t="s">
        <v>119</v>
      </c>
      <c r="L51" s="1" t="s">
        <v>101</v>
      </c>
      <c r="M51" s="5" t="s">
        <v>5</v>
      </c>
      <c r="N51" s="5" t="s">
        <v>111</v>
      </c>
      <c r="O51" s="5" t="s">
        <v>103</v>
      </c>
      <c r="P51" s="1" t="s">
        <v>104</v>
      </c>
      <c r="Q51" s="1" t="s">
        <v>6</v>
      </c>
      <c r="R51" s="1" t="s">
        <v>33</v>
      </c>
      <c r="S51" s="1" t="s">
        <v>12</v>
      </c>
      <c r="T51" s="1" t="s">
        <v>14</v>
      </c>
      <c r="U51" s="1" t="s">
        <v>17</v>
      </c>
      <c r="V51" s="1" t="s">
        <v>22</v>
      </c>
      <c r="W51" s="1" t="s">
        <v>24</v>
      </c>
      <c r="X51" s="1" t="s">
        <v>6</v>
      </c>
      <c r="Y51" s="1" t="s">
        <v>129</v>
      </c>
      <c r="Z51" s="1" t="s">
        <v>6</v>
      </c>
      <c r="AA51" s="1" t="s">
        <v>6</v>
      </c>
      <c r="AB51" s="5" t="s">
        <v>130</v>
      </c>
    </row>
    <row r="52" spans="1:28" ht="11.25">
      <c r="A52" s="7" t="s">
        <v>89</v>
      </c>
      <c r="B52" s="1">
        <v>50</v>
      </c>
      <c r="C52" s="1">
        <v>3322</v>
      </c>
      <c r="D52" s="1">
        <v>5</v>
      </c>
      <c r="E52" s="1" t="s">
        <v>130</v>
      </c>
      <c r="F52" s="1" t="s">
        <v>27</v>
      </c>
      <c r="G52" s="1" t="s">
        <v>33</v>
      </c>
      <c r="H52" s="1" t="s">
        <v>37</v>
      </c>
      <c r="I52" s="1" t="s">
        <v>118</v>
      </c>
      <c r="J52" s="1" t="s">
        <v>42</v>
      </c>
      <c r="K52" s="1" t="s">
        <v>119</v>
      </c>
      <c r="L52" s="1" t="s">
        <v>101</v>
      </c>
      <c r="M52" s="5" t="s">
        <v>5</v>
      </c>
      <c r="N52" s="5" t="s">
        <v>111</v>
      </c>
      <c r="O52" s="5" t="s">
        <v>103</v>
      </c>
      <c r="P52" s="1" t="s">
        <v>104</v>
      </c>
      <c r="Q52" s="1" t="s">
        <v>6</v>
      </c>
      <c r="R52" s="1" t="s">
        <v>33</v>
      </c>
      <c r="S52" s="1" t="s">
        <v>12</v>
      </c>
      <c r="T52" s="1" t="s">
        <v>14</v>
      </c>
      <c r="U52" s="1" t="s">
        <v>17</v>
      </c>
      <c r="V52" s="1" t="s">
        <v>22</v>
      </c>
      <c r="W52" s="1" t="s">
        <v>24</v>
      </c>
      <c r="X52" s="1" t="s">
        <v>6</v>
      </c>
      <c r="Y52" s="1" t="s">
        <v>129</v>
      </c>
      <c r="Z52" s="1" t="s">
        <v>6</v>
      </c>
      <c r="AA52" s="1" t="s">
        <v>6</v>
      </c>
      <c r="AB52" s="5" t="s">
        <v>130</v>
      </c>
    </row>
    <row r="53" spans="1:28" ht="11.25">
      <c r="A53" s="7" t="s">
        <v>90</v>
      </c>
      <c r="B53" s="1">
        <v>51</v>
      </c>
      <c r="C53" s="1">
        <v>3323</v>
      </c>
      <c r="D53" s="1">
        <v>5</v>
      </c>
      <c r="E53" s="1" t="s">
        <v>130</v>
      </c>
      <c r="F53" s="1" t="s">
        <v>27</v>
      </c>
      <c r="G53" s="1" t="s">
        <v>33</v>
      </c>
      <c r="H53" s="1" t="s">
        <v>37</v>
      </c>
      <c r="I53" s="1" t="s">
        <v>118</v>
      </c>
      <c r="J53" s="1" t="s">
        <v>43</v>
      </c>
      <c r="K53" s="1" t="s">
        <v>119</v>
      </c>
      <c r="L53" s="1" t="s">
        <v>101</v>
      </c>
      <c r="M53" s="5" t="s">
        <v>5</v>
      </c>
      <c r="N53" s="5" t="s">
        <v>111</v>
      </c>
      <c r="O53" s="5" t="s">
        <v>103</v>
      </c>
      <c r="P53" s="1" t="s">
        <v>104</v>
      </c>
      <c r="Q53" s="1" t="s">
        <v>6</v>
      </c>
      <c r="R53" s="1" t="s">
        <v>33</v>
      </c>
      <c r="S53" s="1" t="s">
        <v>12</v>
      </c>
      <c r="T53" s="1" t="s">
        <v>14</v>
      </c>
      <c r="U53" s="1" t="s">
        <v>17</v>
      </c>
      <c r="V53" s="1" t="s">
        <v>22</v>
      </c>
      <c r="W53" s="1" t="s">
        <v>24</v>
      </c>
      <c r="X53" s="1" t="s">
        <v>6</v>
      </c>
      <c r="Y53" s="1" t="s">
        <v>129</v>
      </c>
      <c r="Z53" s="1" t="s">
        <v>6</v>
      </c>
      <c r="AA53" s="1" t="s">
        <v>6</v>
      </c>
      <c r="AB53" s="5" t="s">
        <v>130</v>
      </c>
    </row>
    <row r="54" spans="1:28" ht="11.25">
      <c r="A54" s="7" t="s">
        <v>91</v>
      </c>
      <c r="B54" s="1">
        <v>52</v>
      </c>
      <c r="C54" s="1">
        <v>3324</v>
      </c>
      <c r="D54" s="1">
        <v>5</v>
      </c>
      <c r="E54" s="1" t="s">
        <v>130</v>
      </c>
      <c r="F54" s="1" t="s">
        <v>27</v>
      </c>
      <c r="G54" s="1" t="s">
        <v>33</v>
      </c>
      <c r="H54" s="1" t="s">
        <v>37</v>
      </c>
      <c r="I54" s="1" t="s">
        <v>118</v>
      </c>
      <c r="J54" s="1" t="s">
        <v>44</v>
      </c>
      <c r="K54" s="1" t="s">
        <v>119</v>
      </c>
      <c r="L54" s="1" t="s">
        <v>101</v>
      </c>
      <c r="M54" s="5" t="s">
        <v>102</v>
      </c>
      <c r="N54" s="5" t="s">
        <v>111</v>
      </c>
      <c r="O54" s="5" t="s">
        <v>103</v>
      </c>
      <c r="P54" s="1" t="s">
        <v>104</v>
      </c>
      <c r="Q54" s="1" t="s">
        <v>6</v>
      </c>
      <c r="R54" s="1" t="s">
        <v>33</v>
      </c>
      <c r="S54" s="1" t="s">
        <v>12</v>
      </c>
      <c r="T54" s="1" t="s">
        <v>14</v>
      </c>
      <c r="U54" s="1" t="s">
        <v>17</v>
      </c>
      <c r="V54" s="1" t="s">
        <v>22</v>
      </c>
      <c r="W54" s="1" t="s">
        <v>24</v>
      </c>
      <c r="X54" s="1" t="s">
        <v>6</v>
      </c>
      <c r="Y54" s="1" t="s">
        <v>129</v>
      </c>
      <c r="Z54" s="1" t="s">
        <v>6</v>
      </c>
      <c r="AA54" s="1" t="s">
        <v>6</v>
      </c>
      <c r="AB54" s="5" t="s">
        <v>129</v>
      </c>
    </row>
    <row r="55" spans="1:28" ht="11.25">
      <c r="A55" s="7" t="s">
        <v>92</v>
      </c>
      <c r="B55" s="1">
        <v>53</v>
      </c>
      <c r="C55" s="1">
        <v>3325</v>
      </c>
      <c r="D55" s="1">
        <v>5</v>
      </c>
      <c r="E55" s="1" t="s">
        <v>130</v>
      </c>
      <c r="F55" s="1" t="s">
        <v>27</v>
      </c>
      <c r="G55" s="1" t="s">
        <v>33</v>
      </c>
      <c r="H55" s="1" t="s">
        <v>37</v>
      </c>
      <c r="I55" s="1" t="s">
        <v>118</v>
      </c>
      <c r="J55" s="1" t="s">
        <v>42</v>
      </c>
      <c r="K55" s="1" t="s">
        <v>119</v>
      </c>
      <c r="L55" s="1" t="s">
        <v>101</v>
      </c>
      <c r="M55" s="5" t="s">
        <v>102</v>
      </c>
      <c r="N55" s="5" t="s">
        <v>111</v>
      </c>
      <c r="O55" s="5" t="s">
        <v>103</v>
      </c>
      <c r="P55" s="1" t="s">
        <v>104</v>
      </c>
      <c r="Q55" s="1" t="s">
        <v>6</v>
      </c>
      <c r="R55" s="1" t="s">
        <v>33</v>
      </c>
      <c r="S55" s="1" t="s">
        <v>12</v>
      </c>
      <c r="T55" s="1" t="s">
        <v>14</v>
      </c>
      <c r="U55" s="1" t="s">
        <v>17</v>
      </c>
      <c r="V55" s="1" t="s">
        <v>22</v>
      </c>
      <c r="W55" s="1" t="s">
        <v>24</v>
      </c>
      <c r="X55" s="1" t="s">
        <v>6</v>
      </c>
      <c r="Y55" s="1" t="s">
        <v>129</v>
      </c>
      <c r="Z55" s="1" t="s">
        <v>6</v>
      </c>
      <c r="AA55" s="1" t="s">
        <v>6</v>
      </c>
      <c r="AB55" s="5" t="s">
        <v>129</v>
      </c>
    </row>
    <row r="56" spans="1:28" ht="11.25">
      <c r="A56" s="7" t="s">
        <v>93</v>
      </c>
      <c r="B56" s="1">
        <v>54</v>
      </c>
      <c r="C56" s="1">
        <v>3326</v>
      </c>
      <c r="D56" s="1">
        <v>5</v>
      </c>
      <c r="E56" s="1" t="s">
        <v>130</v>
      </c>
      <c r="F56" s="1" t="s">
        <v>27</v>
      </c>
      <c r="G56" s="1" t="s">
        <v>33</v>
      </c>
      <c r="H56" s="1" t="s">
        <v>99</v>
      </c>
      <c r="I56" s="1" t="s">
        <v>117</v>
      </c>
      <c r="J56" s="1" t="s">
        <v>43</v>
      </c>
      <c r="K56" s="1" t="s">
        <v>100</v>
      </c>
      <c r="L56" s="1" t="s">
        <v>101</v>
      </c>
      <c r="M56" s="5" t="s">
        <v>5</v>
      </c>
      <c r="N56" s="5" t="s">
        <v>111</v>
      </c>
      <c r="O56" s="5" t="s">
        <v>103</v>
      </c>
      <c r="P56" s="1" t="s">
        <v>104</v>
      </c>
      <c r="Q56" s="1" t="s">
        <v>6</v>
      </c>
      <c r="R56" s="1" t="s">
        <v>33</v>
      </c>
      <c r="S56" s="1" t="s">
        <v>12</v>
      </c>
      <c r="T56" s="1" t="s">
        <v>14</v>
      </c>
      <c r="U56" s="1" t="s">
        <v>17</v>
      </c>
      <c r="V56" s="1" t="s">
        <v>22</v>
      </c>
      <c r="W56" s="1" t="s">
        <v>24</v>
      </c>
      <c r="X56" s="1" t="s">
        <v>6</v>
      </c>
      <c r="Y56" s="1" t="s">
        <v>129</v>
      </c>
      <c r="Z56" s="1" t="s">
        <v>6</v>
      </c>
      <c r="AA56" s="1" t="s">
        <v>6</v>
      </c>
      <c r="AB56" s="5" t="s">
        <v>129</v>
      </c>
    </row>
    <row r="57" spans="1:28" ht="11.25">
      <c r="A57" s="10" t="s">
        <v>94</v>
      </c>
      <c r="B57" s="1">
        <v>55</v>
      </c>
      <c r="C57" s="1">
        <v>3411</v>
      </c>
      <c r="D57" s="1">
        <v>5</v>
      </c>
      <c r="E57" s="1" t="s">
        <v>130</v>
      </c>
      <c r="F57" s="1" t="s">
        <v>27</v>
      </c>
      <c r="G57" s="1" t="s">
        <v>34</v>
      </c>
      <c r="H57" s="1" t="s">
        <v>37</v>
      </c>
      <c r="I57" s="1" t="s">
        <v>117</v>
      </c>
      <c r="J57" s="1" t="s">
        <v>43</v>
      </c>
      <c r="K57" s="1" t="s">
        <v>119</v>
      </c>
      <c r="L57" s="1" t="s">
        <v>101</v>
      </c>
      <c r="M57" s="5" t="s">
        <v>5</v>
      </c>
      <c r="N57" s="5" t="s">
        <v>111</v>
      </c>
      <c r="O57" s="5" t="s">
        <v>103</v>
      </c>
      <c r="P57" s="1" t="s">
        <v>104</v>
      </c>
      <c r="Q57" s="1" t="s">
        <v>6</v>
      </c>
      <c r="R57" s="1" t="s">
        <v>105</v>
      </c>
      <c r="S57" s="1" t="s">
        <v>39</v>
      </c>
      <c r="T57" s="1" t="s">
        <v>14</v>
      </c>
      <c r="U57" s="1" t="s">
        <v>17</v>
      </c>
      <c r="V57" s="1" t="s">
        <v>21</v>
      </c>
      <c r="W57" s="1" t="s">
        <v>23</v>
      </c>
      <c r="X57" s="1" t="s">
        <v>106</v>
      </c>
      <c r="Y57" s="1" t="s">
        <v>129</v>
      </c>
      <c r="Z57" s="1" t="s">
        <v>115</v>
      </c>
      <c r="AA57" s="1" t="s">
        <v>108</v>
      </c>
      <c r="AB57" s="5" t="s">
        <v>130</v>
      </c>
    </row>
    <row r="58" spans="1:28" ht="11.25">
      <c r="A58" s="7" t="s">
        <v>95</v>
      </c>
      <c r="B58" s="1">
        <v>56</v>
      </c>
      <c r="C58" s="1">
        <v>3511</v>
      </c>
      <c r="D58" s="1">
        <v>5</v>
      </c>
      <c r="E58" s="1" t="s">
        <v>130</v>
      </c>
      <c r="F58" s="1" t="s">
        <v>27</v>
      </c>
      <c r="G58" s="1" t="s">
        <v>34</v>
      </c>
      <c r="H58" s="1" t="s">
        <v>37</v>
      </c>
      <c r="I58" s="1" t="s">
        <v>118</v>
      </c>
      <c r="J58" s="1" t="s">
        <v>42</v>
      </c>
      <c r="K58" s="1" t="s">
        <v>119</v>
      </c>
      <c r="L58" s="1" t="s">
        <v>101</v>
      </c>
      <c r="M58" s="5" t="s">
        <v>5</v>
      </c>
      <c r="N58" s="5" t="s">
        <v>111</v>
      </c>
      <c r="O58" s="5" t="s">
        <v>103</v>
      </c>
      <c r="P58" s="1" t="s">
        <v>104</v>
      </c>
      <c r="Q58" s="1" t="s">
        <v>6</v>
      </c>
      <c r="R58" s="1" t="s">
        <v>105</v>
      </c>
      <c r="S58" s="1" t="s">
        <v>39</v>
      </c>
      <c r="T58" s="1" t="s">
        <v>14</v>
      </c>
      <c r="U58" s="1" t="s">
        <v>17</v>
      </c>
      <c r="V58" s="1" t="s">
        <v>22</v>
      </c>
      <c r="W58" s="1" t="s">
        <v>24</v>
      </c>
      <c r="X58" s="1" t="s">
        <v>6</v>
      </c>
      <c r="Y58" s="1" t="s">
        <v>129</v>
      </c>
      <c r="Z58" s="1" t="s">
        <v>6</v>
      </c>
      <c r="AA58" s="1" t="s">
        <v>6</v>
      </c>
      <c r="AB58" s="5" t="s">
        <v>129</v>
      </c>
    </row>
    <row r="59" spans="1:28" ht="11.25">
      <c r="A59" s="7" t="s">
        <v>98</v>
      </c>
      <c r="B59" s="1">
        <v>57</v>
      </c>
      <c r="C59" s="1">
        <v>3611</v>
      </c>
      <c r="D59" s="1">
        <v>5</v>
      </c>
      <c r="E59" s="1" t="s">
        <v>130</v>
      </c>
      <c r="F59" s="1" t="s">
        <v>27</v>
      </c>
      <c r="G59" s="1" t="s">
        <v>33</v>
      </c>
      <c r="H59" s="1" t="s">
        <v>37</v>
      </c>
      <c r="I59" s="1" t="s">
        <v>118</v>
      </c>
      <c r="J59" s="1" t="s">
        <v>42</v>
      </c>
      <c r="K59" s="1" t="s">
        <v>119</v>
      </c>
      <c r="L59" s="1" t="s">
        <v>101</v>
      </c>
      <c r="M59" s="5" t="s">
        <v>5</v>
      </c>
      <c r="N59" s="5" t="s">
        <v>111</v>
      </c>
      <c r="O59" s="5" t="s">
        <v>103</v>
      </c>
      <c r="P59" s="1" t="s">
        <v>104</v>
      </c>
      <c r="Q59" s="1" t="s">
        <v>6</v>
      </c>
      <c r="R59" s="1" t="s">
        <v>105</v>
      </c>
      <c r="S59" s="1" t="s">
        <v>12</v>
      </c>
      <c r="T59" s="1" t="s">
        <v>14</v>
      </c>
      <c r="U59" s="1" t="s">
        <v>17</v>
      </c>
      <c r="V59" s="1" t="s">
        <v>22</v>
      </c>
      <c r="W59" s="1" t="s">
        <v>24</v>
      </c>
      <c r="X59" s="1" t="s">
        <v>6</v>
      </c>
      <c r="Y59" s="1" t="s">
        <v>129</v>
      </c>
      <c r="Z59" s="1" t="s">
        <v>6</v>
      </c>
      <c r="AA59" s="1" t="s">
        <v>6</v>
      </c>
      <c r="AB59" s="5" t="s">
        <v>130</v>
      </c>
    </row>
    <row r="60" spans="1:28" ht="11.25">
      <c r="A60" s="7" t="s">
        <v>131</v>
      </c>
      <c r="B60" s="1">
        <v>58</v>
      </c>
      <c r="C60" s="1">
        <v>3612</v>
      </c>
      <c r="D60" s="1">
        <v>5</v>
      </c>
      <c r="E60" s="1" t="s">
        <v>130</v>
      </c>
      <c r="F60" s="1" t="s">
        <v>27</v>
      </c>
      <c r="G60" s="1" t="s">
        <v>33</v>
      </c>
      <c r="H60" s="1" t="s">
        <v>37</v>
      </c>
      <c r="I60" s="1" t="s">
        <v>118</v>
      </c>
      <c r="J60" s="1" t="s">
        <v>42</v>
      </c>
      <c r="K60" s="1" t="s">
        <v>119</v>
      </c>
      <c r="L60" s="1" t="s">
        <v>101</v>
      </c>
      <c r="M60" s="5" t="s">
        <v>5</v>
      </c>
      <c r="N60" s="5" t="s">
        <v>111</v>
      </c>
      <c r="O60" s="5" t="s">
        <v>103</v>
      </c>
      <c r="P60" s="1" t="s">
        <v>104</v>
      </c>
      <c r="Q60" s="1" t="s">
        <v>6</v>
      </c>
      <c r="R60" s="1" t="s">
        <v>33</v>
      </c>
      <c r="S60" s="1" t="s">
        <v>12</v>
      </c>
      <c r="T60" s="1" t="s">
        <v>14</v>
      </c>
      <c r="U60" s="1" t="s">
        <v>17</v>
      </c>
      <c r="V60" s="1" t="s">
        <v>22</v>
      </c>
      <c r="W60" s="1" t="s">
        <v>24</v>
      </c>
      <c r="X60" s="1" t="s">
        <v>6</v>
      </c>
      <c r="Y60" s="1" t="s">
        <v>129</v>
      </c>
      <c r="Z60" s="1" t="s">
        <v>6</v>
      </c>
      <c r="AA60" s="1" t="s">
        <v>6</v>
      </c>
      <c r="AB60" s="5" t="s">
        <v>129</v>
      </c>
    </row>
    <row r="61" spans="1:28" ht="11.25">
      <c r="A61" s="7" t="s">
        <v>59</v>
      </c>
      <c r="B61" s="1">
        <v>59</v>
      </c>
      <c r="C61" s="1">
        <v>3613</v>
      </c>
      <c r="D61" s="1">
        <v>5</v>
      </c>
      <c r="E61" s="1" t="s">
        <v>130</v>
      </c>
      <c r="F61" s="1" t="s">
        <v>27</v>
      </c>
      <c r="G61" s="1" t="s">
        <v>33</v>
      </c>
      <c r="H61" s="1" t="s">
        <v>37</v>
      </c>
      <c r="I61" s="1" t="s">
        <v>118</v>
      </c>
      <c r="J61" s="1" t="s">
        <v>42</v>
      </c>
      <c r="K61" s="1" t="s">
        <v>119</v>
      </c>
      <c r="L61" s="1" t="s">
        <v>101</v>
      </c>
      <c r="M61" s="5" t="s">
        <v>5</v>
      </c>
      <c r="N61" s="5" t="s">
        <v>111</v>
      </c>
      <c r="O61" s="5" t="s">
        <v>103</v>
      </c>
      <c r="P61" s="1" t="s">
        <v>104</v>
      </c>
      <c r="Q61" s="1" t="s">
        <v>6</v>
      </c>
      <c r="R61" s="1" t="s">
        <v>33</v>
      </c>
      <c r="S61" s="1" t="s">
        <v>12</v>
      </c>
      <c r="T61" s="1" t="s">
        <v>14</v>
      </c>
      <c r="U61" s="1" t="s">
        <v>17</v>
      </c>
      <c r="V61" s="1" t="s">
        <v>22</v>
      </c>
      <c r="W61" s="1" t="s">
        <v>24</v>
      </c>
      <c r="X61" s="1" t="s">
        <v>6</v>
      </c>
      <c r="Y61" s="1" t="s">
        <v>129</v>
      </c>
      <c r="Z61" s="1" t="s">
        <v>6</v>
      </c>
      <c r="AA61" s="1" t="s">
        <v>6</v>
      </c>
      <c r="AB61" s="5" t="s">
        <v>130</v>
      </c>
    </row>
    <row r="62" spans="1:28" ht="11.25">
      <c r="A62" s="7" t="s">
        <v>60</v>
      </c>
      <c r="B62" s="1">
        <v>60</v>
      </c>
      <c r="C62" s="1">
        <v>3614</v>
      </c>
      <c r="D62" s="1">
        <v>5</v>
      </c>
      <c r="E62" s="1" t="s">
        <v>130</v>
      </c>
      <c r="F62" s="1" t="s">
        <v>27</v>
      </c>
      <c r="G62" s="1" t="s">
        <v>34</v>
      </c>
      <c r="H62" s="1" t="s">
        <v>37</v>
      </c>
      <c r="I62" s="1" t="s">
        <v>118</v>
      </c>
      <c r="J62" s="1" t="s">
        <v>42</v>
      </c>
      <c r="K62" s="1" t="s">
        <v>119</v>
      </c>
      <c r="L62" s="1" t="s">
        <v>101</v>
      </c>
      <c r="M62" s="5" t="s">
        <v>5</v>
      </c>
      <c r="N62" s="5" t="s">
        <v>111</v>
      </c>
      <c r="O62" s="5" t="s">
        <v>103</v>
      </c>
      <c r="P62" s="1" t="s">
        <v>104</v>
      </c>
      <c r="Q62" s="1" t="s">
        <v>6</v>
      </c>
      <c r="R62" s="1" t="s">
        <v>33</v>
      </c>
      <c r="S62" s="1" t="s">
        <v>12</v>
      </c>
      <c r="T62" s="1" t="s">
        <v>14</v>
      </c>
      <c r="U62" s="1" t="s">
        <v>17</v>
      </c>
      <c r="V62" s="1" t="s">
        <v>22</v>
      </c>
      <c r="W62" s="1" t="s">
        <v>24</v>
      </c>
      <c r="X62" s="1" t="s">
        <v>6</v>
      </c>
      <c r="Y62" s="1" t="s">
        <v>129</v>
      </c>
      <c r="Z62" s="1" t="s">
        <v>6</v>
      </c>
      <c r="AA62" s="1" t="s">
        <v>6</v>
      </c>
      <c r="AB62" s="5" t="s">
        <v>132</v>
      </c>
    </row>
    <row r="63" spans="1:28" ht="11.25">
      <c r="A63" s="7" t="s">
        <v>97</v>
      </c>
      <c r="B63" s="1">
        <v>61</v>
      </c>
      <c r="C63" s="1">
        <v>3621</v>
      </c>
      <c r="D63" s="1">
        <v>5</v>
      </c>
      <c r="E63" s="1" t="s">
        <v>130</v>
      </c>
      <c r="F63" s="1" t="s">
        <v>27</v>
      </c>
      <c r="G63" s="1" t="s">
        <v>34</v>
      </c>
      <c r="H63" s="1" t="s">
        <v>99</v>
      </c>
      <c r="I63" s="1" t="s">
        <v>117</v>
      </c>
      <c r="J63" s="1" t="s">
        <v>44</v>
      </c>
      <c r="K63" s="1" t="s">
        <v>119</v>
      </c>
      <c r="L63" s="1" t="s">
        <v>101</v>
      </c>
      <c r="M63" s="5" t="s">
        <v>102</v>
      </c>
      <c r="N63" s="5" t="s">
        <v>111</v>
      </c>
      <c r="O63" s="5" t="s">
        <v>103</v>
      </c>
      <c r="P63" s="1" t="s">
        <v>104</v>
      </c>
      <c r="Q63" s="1" t="s">
        <v>6</v>
      </c>
      <c r="R63" s="1" t="s">
        <v>33</v>
      </c>
      <c r="S63" s="1" t="s">
        <v>12</v>
      </c>
      <c r="T63" s="1" t="s">
        <v>14</v>
      </c>
      <c r="U63" s="1" t="s">
        <v>17</v>
      </c>
      <c r="V63" s="1" t="s">
        <v>22</v>
      </c>
      <c r="W63" s="1" t="s">
        <v>23</v>
      </c>
      <c r="X63" s="1" t="s">
        <v>15</v>
      </c>
      <c r="Y63" s="1" t="s">
        <v>129</v>
      </c>
      <c r="Z63" s="1" t="s">
        <v>115</v>
      </c>
      <c r="AA63" s="1" t="s">
        <v>107</v>
      </c>
      <c r="AB63" s="5" t="s">
        <v>129</v>
      </c>
    </row>
    <row r="64" spans="1:28" ht="11.25">
      <c r="A64" s="7" t="s">
        <v>96</v>
      </c>
      <c r="B64" s="1">
        <v>62</v>
      </c>
      <c r="C64" s="1">
        <v>3622</v>
      </c>
      <c r="D64" s="1">
        <v>5</v>
      </c>
      <c r="E64" s="1" t="s">
        <v>130</v>
      </c>
      <c r="F64" s="1" t="s">
        <v>27</v>
      </c>
      <c r="G64" s="1" t="s">
        <v>34</v>
      </c>
      <c r="H64" s="1" t="s">
        <v>37</v>
      </c>
      <c r="I64" s="1" t="s">
        <v>117</v>
      </c>
      <c r="J64" s="1" t="s">
        <v>42</v>
      </c>
      <c r="K64" s="1" t="s">
        <v>119</v>
      </c>
      <c r="L64" s="1" t="s">
        <v>101</v>
      </c>
      <c r="M64" s="5" t="s">
        <v>5</v>
      </c>
      <c r="N64" s="5" t="s">
        <v>111</v>
      </c>
      <c r="O64" s="5" t="s">
        <v>103</v>
      </c>
      <c r="P64" s="1" t="s">
        <v>104</v>
      </c>
      <c r="Q64" s="1" t="s">
        <v>6</v>
      </c>
      <c r="R64" s="1" t="s">
        <v>105</v>
      </c>
      <c r="S64" s="1" t="s">
        <v>12</v>
      </c>
      <c r="T64" s="1" t="s">
        <v>14</v>
      </c>
      <c r="U64" s="1" t="s">
        <v>17</v>
      </c>
      <c r="V64" s="1" t="s">
        <v>22</v>
      </c>
      <c r="W64" s="1" t="s">
        <v>23</v>
      </c>
      <c r="X64" s="1" t="s">
        <v>106</v>
      </c>
      <c r="Y64" s="1" t="s">
        <v>129</v>
      </c>
      <c r="Z64" s="1" t="s">
        <v>114</v>
      </c>
      <c r="AA64" s="1" t="s">
        <v>107</v>
      </c>
      <c r="AB64" s="5" t="s">
        <v>129</v>
      </c>
    </row>
    <row r="68" spans="6:28" ht="11.25">
      <c r="F68" s="1">
        <f>COUNTIF(F3:F67,"não veiculado")</f>
        <v>0</v>
      </c>
      <c r="G68" s="1">
        <f>COUNTIF(G3:G67,"unitário")</f>
        <v>2</v>
      </c>
      <c r="H68" s="1">
        <f>COUNTIF(H3:H67,"material")</f>
        <v>35</v>
      </c>
      <c r="I68" s="1">
        <f>COUNTIF(I3:I67,"estudo")</f>
        <v>18</v>
      </c>
      <c r="J68" s="1">
        <f>COUNTIF(J3:J67,"enunciado")</f>
        <v>13</v>
      </c>
      <c r="K68" s="1">
        <f>COUNTIF(K3:K67,"não sustentado")</f>
        <v>1</v>
      </c>
      <c r="L68" s="1">
        <f>COUNTIF(L3:L67,"não suportado")</f>
        <v>0</v>
      </c>
      <c r="M68" s="1">
        <f>COUNTIF(M3:M67,"sem CM")</f>
        <v>7</v>
      </c>
      <c r="N68" s="1">
        <f>COUNTIF(N3:N67,"não aferido")</f>
        <v>0</v>
      </c>
      <c r="O68" s="1">
        <f>COUNTIF(O3:O67,"sem prioridade")</f>
        <v>0</v>
      </c>
      <c r="P68" s="1">
        <f>COUNTIF(P3:P67,"não prioritário")</f>
        <v>0</v>
      </c>
      <c r="Q68" s="1">
        <f>COUNTIF(Q3:Q67,"estratégico")</f>
        <v>0</v>
      </c>
      <c r="R68" s="1">
        <f>COUNTIF(R3:R67,"simples")</f>
        <v>39</v>
      </c>
      <c r="S68" s="1">
        <f>COUNTIF(S3:S67,"QV")</f>
        <v>30</v>
      </c>
      <c r="T68" s="1">
        <f>COUNTIF(T3:T67,"U")</f>
        <v>53</v>
      </c>
      <c r="U68" s="1">
        <f>COUNTIF(U3:U67,"B")</f>
        <v>52</v>
      </c>
      <c r="V68" s="1">
        <f>COUNTIF(V3:V67,"L")</f>
        <v>51</v>
      </c>
      <c r="W68" s="1">
        <f>COUNTIF(W3:W67,"M")</f>
        <v>27</v>
      </c>
      <c r="X68" s="1">
        <f>COUNTIF(X3:X67,"E")</f>
        <v>26</v>
      </c>
      <c r="Y68" s="1">
        <f>COUNTIF(Y3:Y67,"não")</f>
        <v>61</v>
      </c>
      <c r="Z68" s="1">
        <f>COUNTIF(Z3:Z67,"C")</f>
        <v>2</v>
      </c>
      <c r="AA68" s="1">
        <f>COUNTIF(AA3:AA67,"SE")</f>
        <v>6</v>
      </c>
      <c r="AB68" s="1">
        <f>COUNTIF(AB3:AB67,"não")</f>
        <v>33</v>
      </c>
    </row>
    <row r="69" spans="6:28" ht="11.25">
      <c r="F69" s="1">
        <f>COUNTIF(F3:F67,"inerente")</f>
        <v>1</v>
      </c>
      <c r="G69" s="1">
        <f>COUNTIF(G3:G67,"simples")</f>
        <v>31</v>
      </c>
      <c r="H69" s="1">
        <f>COUNTIF(H3:H67,"misto")</f>
        <v>18</v>
      </c>
      <c r="I69" s="1">
        <f>COUNTIF(I3:I67,"acção")</f>
        <v>44</v>
      </c>
      <c r="J69" s="1">
        <f>COUNTIF(J3:J67,"parc. definido")</f>
        <v>17</v>
      </c>
      <c r="K69" s="1">
        <f>COUNTIF(K3:K67,"enquadrado")</f>
        <v>0</v>
      </c>
      <c r="L69" s="1">
        <f>COUNTIF(L3:L67,"suportado")</f>
        <v>62</v>
      </c>
      <c r="M69" s="1">
        <f>COUNTIF(M3:M67,"com CM")</f>
        <v>55</v>
      </c>
      <c r="N69" s="1">
        <f>COUNTIF(N3:N67,"descrito")</f>
        <v>62</v>
      </c>
      <c r="O69" s="1">
        <f>COUNTIF(O3:O67,"com prioridade implícita")</f>
        <v>62</v>
      </c>
      <c r="P69" s="1">
        <f>COUNTIF(P3:P67,"escalonado")</f>
        <v>62</v>
      </c>
      <c r="Q69" s="1">
        <f>COUNTIF(Q3:Q67,"não estratégico")</f>
        <v>0</v>
      </c>
      <c r="R69" s="1">
        <f>COUNTIF(R3:R67,"majorante")</f>
        <v>23</v>
      </c>
      <c r="S69" s="1">
        <f>COUNTIF(S3:S67,"Mista")</f>
        <v>20</v>
      </c>
      <c r="T69" s="1">
        <f>COUNTIF(T3:T67,"PE")</f>
        <v>9</v>
      </c>
      <c r="U69" s="1">
        <f>COUNTIF(U3:U67,"A")</f>
        <v>10</v>
      </c>
      <c r="V69" s="1">
        <f>COUNTIF(V3:V67,"SL")</f>
        <v>11</v>
      </c>
      <c r="W69" s="1">
        <f>COUNTIF(W3:W67,"SM")</f>
        <v>35</v>
      </c>
      <c r="X69" s="1">
        <f>COUNTIF(X3:X67,"OET")</f>
        <v>9</v>
      </c>
      <c r="Y69" s="1">
        <f>COUNTIF(Y3:Y67,"PS")</f>
        <v>1</v>
      </c>
      <c r="Z69" s="1">
        <f>COUNTIF(Z3:Z67,"CCU")</f>
        <v>26</v>
      </c>
      <c r="AA69" s="1">
        <f>COUNTIF(AA3:AA67,"EE")</f>
        <v>25</v>
      </c>
      <c r="AB69" s="1">
        <f>COUNTIF(AB3:AB66,"exe")</f>
        <v>6</v>
      </c>
    </row>
    <row r="70" spans="6:28" ht="11.25">
      <c r="F70" s="1">
        <f>COUNTIF(F3:F67,"veiculado")</f>
        <v>61</v>
      </c>
      <c r="G70" s="1">
        <f>COUNTIF(G3:G67,"complexo")</f>
        <v>28</v>
      </c>
      <c r="H70" s="1">
        <f>COUNTIF(H3:H67,"imaterial")</f>
        <v>9</v>
      </c>
      <c r="I70" s="1">
        <f>COUNTIF(I3:I67,"n.d.")</f>
        <v>0</v>
      </c>
      <c r="J70" s="1">
        <f>COUNTIF(J3:J67,"definido")</f>
        <v>32</v>
      </c>
      <c r="K70" s="1">
        <f>COUNTIF(K3:K67,"sustentado")</f>
        <v>61</v>
      </c>
      <c r="L70" s="1">
        <f>COUNTIF(L3:L67,"n.d.")</f>
        <v>0</v>
      </c>
      <c r="M70" s="1">
        <f>COUNTIF(M3:M67,"n.d.")</f>
        <v>0</v>
      </c>
      <c r="N70" s="1">
        <f>COUNTIF(N3:N67,"aferido")</f>
        <v>0</v>
      </c>
      <c r="O70" s="1">
        <f>COUNTIF(O3:O67,"com prioridade")</f>
        <v>0</v>
      </c>
      <c r="P70" s="1">
        <f>COUNTIF(P3:P67,"prioritário")</f>
        <v>0</v>
      </c>
      <c r="Q70" s="1">
        <f>COUNTIF(Q3:Q67,"n.a.")</f>
        <v>62</v>
      </c>
      <c r="R70" s="1">
        <f>COUNTIF(R3:R67,"n.d.")</f>
        <v>0</v>
      </c>
      <c r="S70" s="1">
        <f>COUNTIF(S3:S67,"Produtiva")</f>
        <v>12</v>
      </c>
      <c r="T70" s="1">
        <f>COUNTIF(T3:T67,"E")</f>
        <v>0</v>
      </c>
      <c r="X70" s="1">
        <f>COUNTIF(X3:X67,"n.a.")</f>
        <v>27</v>
      </c>
      <c r="Z70" s="1">
        <f>COUNTIF(Z3:Z67,"IPL")</f>
        <v>7</v>
      </c>
      <c r="AA70" s="1">
        <f>COUNTIF(AA3:AA67,"CV")</f>
        <v>2</v>
      </c>
      <c r="AB70" s="1">
        <f>COUNTIF(AB3:AB65,"sim")</f>
        <v>23</v>
      </c>
    </row>
    <row r="71" spans="7:27" ht="11.25">
      <c r="G71" s="1">
        <f>COUNTIF(G3:G67,"n.a.")</f>
        <v>1</v>
      </c>
      <c r="J71" s="1">
        <f>COUNTIF(J3:J67,"n.d.")</f>
        <v>0</v>
      </c>
      <c r="K71" s="1">
        <f>COUNTIF(K3:K67,"n.d.")</f>
        <v>0</v>
      </c>
      <c r="M71" s="1">
        <f>COUNTIF(M3:M67,"n.a.")</f>
        <v>0</v>
      </c>
      <c r="N71" s="1">
        <f>COUNTIF(N3:N67,"n.d.")</f>
        <v>0</v>
      </c>
      <c r="O71" s="1">
        <f>COUNTIF(O3:O67,"n.d.")</f>
        <v>0</v>
      </c>
      <c r="P71" s="1">
        <f>COUNTIF(P3:P67,"n.d.")</f>
        <v>0</v>
      </c>
      <c r="Z71" s="1">
        <f>COUNTIF(Z3:Z67,"PS")</f>
        <v>0</v>
      </c>
      <c r="AA71" s="1">
        <f>COUNTIF(AA3:AA67,"AC")</f>
        <v>2</v>
      </c>
    </row>
    <row r="72" spans="16:27" ht="11.25">
      <c r="P72" s="1">
        <f>COUNTIF(P3:P67,"n.a.")</f>
        <v>0</v>
      </c>
      <c r="Z72" s="1">
        <f>COUNTIF(Z3:Z67,"n.a.")</f>
        <v>27</v>
      </c>
      <c r="AA72" s="1">
        <f>COUNTIF(AA3:AA67,"n.a.")</f>
        <v>27</v>
      </c>
    </row>
    <row r="74" spans="6:28" ht="11.25">
      <c r="F74" s="1">
        <f aca="true" t="shared" si="0" ref="F74:AB74">SUM(F68:F73)</f>
        <v>62</v>
      </c>
      <c r="G74" s="1">
        <f>SUM(G68:G71)</f>
        <v>62</v>
      </c>
      <c r="H74" s="1">
        <f t="shared" si="0"/>
        <v>62</v>
      </c>
      <c r="I74" s="1">
        <f>SUM(I68:I73)</f>
        <v>62</v>
      </c>
      <c r="J74" s="1">
        <f t="shared" si="0"/>
        <v>62</v>
      </c>
      <c r="K74" s="1">
        <f t="shared" si="0"/>
        <v>62</v>
      </c>
      <c r="L74" s="1">
        <f t="shared" si="0"/>
        <v>62</v>
      </c>
      <c r="M74" s="1">
        <f>SUM(M68:M71)</f>
        <v>62</v>
      </c>
      <c r="N74" s="1">
        <f t="shared" si="0"/>
        <v>62</v>
      </c>
      <c r="O74" s="1">
        <f t="shared" si="0"/>
        <v>62</v>
      </c>
      <c r="P74" s="1">
        <f>SUM(P68:P72)</f>
        <v>62</v>
      </c>
      <c r="Q74" s="1">
        <f>SUM(Q68:Q72)</f>
        <v>62</v>
      </c>
      <c r="R74" s="1">
        <f t="shared" si="0"/>
        <v>62</v>
      </c>
      <c r="S74" s="1">
        <f t="shared" si="0"/>
        <v>62</v>
      </c>
      <c r="T74" s="1">
        <f t="shared" si="0"/>
        <v>62</v>
      </c>
      <c r="U74" s="1">
        <f t="shared" si="0"/>
        <v>62</v>
      </c>
      <c r="V74" s="1">
        <f t="shared" si="0"/>
        <v>62</v>
      </c>
      <c r="W74" s="1">
        <f t="shared" si="0"/>
        <v>62</v>
      </c>
      <c r="X74" s="1">
        <f>SUM(X68:X72)</f>
        <v>62</v>
      </c>
      <c r="Y74" s="1">
        <f>SUM(Y68:Y73)</f>
        <v>62</v>
      </c>
      <c r="Z74" s="1">
        <f>SUM(Z68:Z72)</f>
        <v>62</v>
      </c>
      <c r="AA74" s="1">
        <f>SUM(AA68:AA72)</f>
        <v>62</v>
      </c>
      <c r="AB74" s="1">
        <f t="shared" si="0"/>
        <v>62</v>
      </c>
    </row>
  </sheetData>
  <sheetProtection/>
  <printOptions/>
  <pageMargins left="0.75" right="0.75" top="1" bottom="1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PageLayoutView="0" workbookViewId="0" topLeftCell="A1">
      <selection activeCell="A29" sqref="A29"/>
    </sheetView>
  </sheetViews>
  <sheetFormatPr defaultColWidth="9.140625" defaultRowHeight="12.75"/>
  <cols>
    <col min="1" max="1" width="81.00390625" style="3" bestFit="1" customWidth="1"/>
    <col min="2" max="2" width="6.57421875" style="8" bestFit="1" customWidth="1"/>
    <col min="3" max="3" width="7.00390625" style="8" bestFit="1" customWidth="1"/>
    <col min="4" max="4" width="6.421875" style="8" bestFit="1" customWidth="1"/>
    <col min="5" max="5" width="9.421875" style="8" bestFit="1" customWidth="1"/>
    <col min="6" max="7" width="7.57421875" style="8" bestFit="1" customWidth="1"/>
    <col min="8" max="8" width="7.28125" style="8" bestFit="1" customWidth="1"/>
    <col min="9" max="9" width="7.7109375" style="8" bestFit="1" customWidth="1"/>
    <col min="10" max="10" width="10.00390625" style="8" bestFit="1" customWidth="1"/>
    <col min="11" max="11" width="10.7109375" style="8" bestFit="1" customWidth="1"/>
    <col min="12" max="12" width="7.8515625" style="8" bestFit="1" customWidth="1"/>
    <col min="13" max="13" width="7.7109375" style="8" bestFit="1" customWidth="1"/>
    <col min="14" max="14" width="7.57421875" style="8" bestFit="1" customWidth="1"/>
    <col min="15" max="15" width="17.421875" style="8" bestFit="1" customWidth="1"/>
    <col min="16" max="16" width="8.140625" style="8" bestFit="1" customWidth="1"/>
    <col min="17" max="17" width="5.28125" style="8" bestFit="1" customWidth="1"/>
    <col min="18" max="18" width="7.8515625" style="8" bestFit="1" customWidth="1"/>
    <col min="19" max="19" width="10.28125" style="8" bestFit="1" customWidth="1"/>
    <col min="20" max="20" width="8.8515625" style="8" bestFit="1" customWidth="1"/>
    <col min="21" max="21" width="9.28125" style="8" bestFit="1" customWidth="1"/>
    <col min="22" max="22" width="10.8515625" style="8" bestFit="1" customWidth="1"/>
    <col min="23" max="23" width="14.7109375" style="8" bestFit="1" customWidth="1"/>
    <col min="24" max="24" width="13.421875" style="8" bestFit="1" customWidth="1"/>
    <col min="25" max="25" width="10.00390625" style="8" bestFit="1" customWidth="1"/>
    <col min="26" max="26" width="16.00390625" style="8" bestFit="1" customWidth="1"/>
    <col min="27" max="27" width="12.7109375" style="8" bestFit="1" customWidth="1"/>
    <col min="28" max="28" width="8.8515625" style="8" bestFit="1" customWidth="1"/>
    <col min="29" max="72" width="6.8515625" style="3" customWidth="1"/>
    <col min="73" max="16384" width="9.140625" style="3" customWidth="1"/>
  </cols>
  <sheetData>
    <row r="1" spans="1:28" s="1" customFormat="1" ht="11.2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28</v>
      </c>
    </row>
    <row r="2" spans="1:28" s="11" customFormat="1" ht="10.5">
      <c r="A2" s="11" t="s">
        <v>133</v>
      </c>
      <c r="B2" s="12" t="s">
        <v>0</v>
      </c>
      <c r="C2" s="12" t="s">
        <v>1</v>
      </c>
      <c r="D2" s="12" t="s">
        <v>134</v>
      </c>
      <c r="E2" s="11" t="s">
        <v>135</v>
      </c>
      <c r="F2" s="12" t="s">
        <v>26</v>
      </c>
      <c r="G2" s="12" t="s">
        <v>28</v>
      </c>
      <c r="H2" s="12" t="s">
        <v>30</v>
      </c>
      <c r="I2" s="12" t="s">
        <v>29</v>
      </c>
      <c r="J2" s="12" t="s">
        <v>31</v>
      </c>
      <c r="K2" s="12" t="s">
        <v>32</v>
      </c>
      <c r="L2" s="12" t="s">
        <v>3</v>
      </c>
      <c r="M2" s="12" t="s">
        <v>4</v>
      </c>
      <c r="N2" s="12" t="s">
        <v>7</v>
      </c>
      <c r="O2" s="12" t="s">
        <v>38</v>
      </c>
      <c r="P2" s="12" t="s">
        <v>8</v>
      </c>
      <c r="Q2" s="12" t="s">
        <v>2</v>
      </c>
      <c r="R2" s="12" t="s">
        <v>9</v>
      </c>
      <c r="S2" s="12" t="s">
        <v>10</v>
      </c>
      <c r="T2" s="12" t="s">
        <v>13</v>
      </c>
      <c r="U2" s="12" t="s">
        <v>19</v>
      </c>
      <c r="V2" s="13" t="s">
        <v>20</v>
      </c>
      <c r="W2" s="13" t="s">
        <v>25</v>
      </c>
      <c r="X2" s="13" t="s">
        <v>113</v>
      </c>
      <c r="Y2" s="11" t="s">
        <v>136</v>
      </c>
      <c r="Z2" s="13" t="s">
        <v>112</v>
      </c>
      <c r="AA2" s="12" t="s">
        <v>110</v>
      </c>
      <c r="AB2" s="12" t="s">
        <v>128</v>
      </c>
    </row>
    <row r="3" spans="1:28" ht="11.25">
      <c r="A3" s="2" t="s">
        <v>137</v>
      </c>
      <c r="B3" s="8">
        <v>1</v>
      </c>
      <c r="C3" s="8" t="s">
        <v>187</v>
      </c>
      <c r="D3" s="8">
        <v>4</v>
      </c>
      <c r="E3" s="8" t="s">
        <v>130</v>
      </c>
      <c r="F3" s="8" t="s">
        <v>27</v>
      </c>
      <c r="G3" s="8" t="s">
        <v>33</v>
      </c>
      <c r="H3" s="8" t="s">
        <v>37</v>
      </c>
      <c r="I3" s="8" t="s">
        <v>118</v>
      </c>
      <c r="J3" s="8" t="s">
        <v>42</v>
      </c>
      <c r="K3" s="8" t="s">
        <v>119</v>
      </c>
      <c r="L3" s="8" t="s">
        <v>101</v>
      </c>
      <c r="M3" s="8" t="s">
        <v>5</v>
      </c>
      <c r="N3" s="8" t="s">
        <v>111</v>
      </c>
      <c r="O3" s="9" t="s">
        <v>103</v>
      </c>
      <c r="P3" s="8" t="s">
        <v>104</v>
      </c>
      <c r="Q3" s="8" t="s">
        <v>6</v>
      </c>
      <c r="R3" s="8" t="s">
        <v>105</v>
      </c>
      <c r="S3" s="9" t="s">
        <v>11</v>
      </c>
      <c r="T3" s="9" t="s">
        <v>14</v>
      </c>
      <c r="U3" s="9" t="s">
        <v>17</v>
      </c>
      <c r="V3" s="9" t="s">
        <v>22</v>
      </c>
      <c r="W3" s="8" t="s">
        <v>23</v>
      </c>
      <c r="X3" s="8" t="s">
        <v>15</v>
      </c>
      <c r="Y3" s="8" t="s">
        <v>129</v>
      </c>
      <c r="Z3" s="8" t="s">
        <v>114</v>
      </c>
      <c r="AA3" s="8" t="s">
        <v>107</v>
      </c>
      <c r="AB3" s="8" t="s">
        <v>130</v>
      </c>
    </row>
    <row r="4" spans="1:28" ht="11.25">
      <c r="A4" s="2" t="s">
        <v>138</v>
      </c>
      <c r="B4" s="8">
        <v>2</v>
      </c>
      <c r="C4" s="8" t="s">
        <v>188</v>
      </c>
      <c r="D4" s="8">
        <v>4</v>
      </c>
      <c r="E4" s="8" t="s">
        <v>130</v>
      </c>
      <c r="F4" s="8" t="s">
        <v>27</v>
      </c>
      <c r="G4" s="8" t="s">
        <v>33</v>
      </c>
      <c r="H4" s="8" t="s">
        <v>37</v>
      </c>
      <c r="I4" s="8" t="s">
        <v>117</v>
      </c>
      <c r="J4" s="8" t="s">
        <v>43</v>
      </c>
      <c r="K4" s="8" t="s">
        <v>119</v>
      </c>
      <c r="L4" s="8" t="s">
        <v>101</v>
      </c>
      <c r="M4" s="8" t="s">
        <v>5</v>
      </c>
      <c r="N4" s="8" t="s">
        <v>111</v>
      </c>
      <c r="O4" s="9" t="s">
        <v>103</v>
      </c>
      <c r="P4" s="8" t="s">
        <v>104</v>
      </c>
      <c r="Q4" s="8" t="s">
        <v>6</v>
      </c>
      <c r="R4" s="8" t="s">
        <v>33</v>
      </c>
      <c r="S4" s="9" t="s">
        <v>39</v>
      </c>
      <c r="T4" s="9" t="s">
        <v>14</v>
      </c>
      <c r="U4" s="9" t="s">
        <v>17</v>
      </c>
      <c r="V4" s="9" t="s">
        <v>22</v>
      </c>
      <c r="W4" s="8" t="s">
        <v>24</v>
      </c>
      <c r="X4" s="8" t="s">
        <v>6</v>
      </c>
      <c r="Y4" s="8" t="s">
        <v>129</v>
      </c>
      <c r="Z4" s="8" t="s">
        <v>6</v>
      </c>
      <c r="AA4" s="8" t="s">
        <v>6</v>
      </c>
      <c r="AB4" s="8" t="s">
        <v>130</v>
      </c>
    </row>
    <row r="5" spans="1:28" ht="11.25">
      <c r="A5" s="2" t="s">
        <v>139</v>
      </c>
      <c r="B5" s="8">
        <v>3</v>
      </c>
      <c r="C5" s="8" t="s">
        <v>189</v>
      </c>
      <c r="D5" s="8">
        <v>4</v>
      </c>
      <c r="E5" s="8" t="s">
        <v>130</v>
      </c>
      <c r="F5" s="8" t="s">
        <v>27</v>
      </c>
      <c r="G5" s="8" t="s">
        <v>33</v>
      </c>
      <c r="H5" s="8" t="s">
        <v>37</v>
      </c>
      <c r="I5" s="8" t="s">
        <v>118</v>
      </c>
      <c r="J5" s="8" t="s">
        <v>42</v>
      </c>
      <c r="K5" s="8" t="s">
        <v>119</v>
      </c>
      <c r="L5" s="8" t="s">
        <v>101</v>
      </c>
      <c r="M5" s="8" t="s">
        <v>5</v>
      </c>
      <c r="N5" s="8" t="s">
        <v>111</v>
      </c>
      <c r="O5" s="9" t="s">
        <v>103</v>
      </c>
      <c r="P5" s="8" t="s">
        <v>104</v>
      </c>
      <c r="Q5" s="8" t="s">
        <v>6</v>
      </c>
      <c r="R5" s="8" t="s">
        <v>105</v>
      </c>
      <c r="S5" s="9" t="s">
        <v>39</v>
      </c>
      <c r="T5" s="9" t="s">
        <v>14</v>
      </c>
      <c r="U5" s="9" t="s">
        <v>17</v>
      </c>
      <c r="V5" s="9" t="s">
        <v>22</v>
      </c>
      <c r="W5" s="8" t="s">
        <v>23</v>
      </c>
      <c r="X5" s="8" t="s">
        <v>15</v>
      </c>
      <c r="Y5" s="8" t="s">
        <v>129</v>
      </c>
      <c r="Z5" s="8" t="s">
        <v>114</v>
      </c>
      <c r="AA5" s="8" t="s">
        <v>107</v>
      </c>
      <c r="AB5" s="8" t="s">
        <v>129</v>
      </c>
    </row>
    <row r="6" spans="1:28" ht="11.25">
      <c r="A6" s="2" t="s">
        <v>40</v>
      </c>
      <c r="B6" s="8">
        <v>4</v>
      </c>
      <c r="C6" s="8" t="s">
        <v>190</v>
      </c>
      <c r="D6" s="8">
        <v>4</v>
      </c>
      <c r="E6" s="8" t="s">
        <v>130</v>
      </c>
      <c r="F6" s="8" t="s">
        <v>27</v>
      </c>
      <c r="G6" s="8" t="s">
        <v>35</v>
      </c>
      <c r="H6" s="8" t="s">
        <v>37</v>
      </c>
      <c r="I6" s="8" t="s">
        <v>118</v>
      </c>
      <c r="J6" s="8" t="s">
        <v>43</v>
      </c>
      <c r="K6" s="8" t="s">
        <v>119</v>
      </c>
      <c r="L6" s="8" t="s">
        <v>101</v>
      </c>
      <c r="M6" s="8" t="s">
        <v>5</v>
      </c>
      <c r="N6" s="8" t="s">
        <v>111</v>
      </c>
      <c r="O6" s="9" t="s">
        <v>103</v>
      </c>
      <c r="P6" s="8" t="s">
        <v>104</v>
      </c>
      <c r="Q6" s="8" t="s">
        <v>6</v>
      </c>
      <c r="R6" s="8" t="s">
        <v>33</v>
      </c>
      <c r="S6" s="9" t="s">
        <v>39</v>
      </c>
      <c r="T6" s="9" t="s">
        <v>14</v>
      </c>
      <c r="U6" s="9" t="s">
        <v>17</v>
      </c>
      <c r="V6" s="9" t="s">
        <v>22</v>
      </c>
      <c r="W6" s="8" t="s">
        <v>23</v>
      </c>
      <c r="X6" s="8" t="s">
        <v>15</v>
      </c>
      <c r="Y6" s="8" t="s">
        <v>129</v>
      </c>
      <c r="Z6" s="8" t="s">
        <v>114</v>
      </c>
      <c r="AA6" s="8" t="s">
        <v>107</v>
      </c>
      <c r="AB6" s="8" t="s">
        <v>130</v>
      </c>
    </row>
    <row r="7" spans="1:28" ht="11.25">
      <c r="A7" s="2" t="s">
        <v>140</v>
      </c>
      <c r="B7" s="8">
        <v>5</v>
      </c>
      <c r="C7" s="8" t="s">
        <v>191</v>
      </c>
      <c r="D7" s="8">
        <v>4</v>
      </c>
      <c r="E7" s="8" t="s">
        <v>130</v>
      </c>
      <c r="F7" s="8" t="s">
        <v>27</v>
      </c>
      <c r="G7" s="8" t="s">
        <v>34</v>
      </c>
      <c r="H7" s="8" t="s">
        <v>99</v>
      </c>
      <c r="I7" s="8" t="s">
        <v>117</v>
      </c>
      <c r="J7" s="8" t="s">
        <v>44</v>
      </c>
      <c r="K7" s="8" t="s">
        <v>119</v>
      </c>
      <c r="L7" s="8" t="s">
        <v>101</v>
      </c>
      <c r="M7" s="8" t="s">
        <v>5</v>
      </c>
      <c r="N7" s="8" t="s">
        <v>111</v>
      </c>
      <c r="O7" s="9" t="s">
        <v>103</v>
      </c>
      <c r="P7" s="8" t="s">
        <v>104</v>
      </c>
      <c r="Q7" s="8" t="s">
        <v>6</v>
      </c>
      <c r="R7" s="8" t="s">
        <v>33</v>
      </c>
      <c r="S7" s="9" t="s">
        <v>11</v>
      </c>
      <c r="T7" s="9" t="s">
        <v>16</v>
      </c>
      <c r="U7" s="9" t="s">
        <v>18</v>
      </c>
      <c r="V7" s="9" t="s">
        <v>21</v>
      </c>
      <c r="W7" s="8" t="s">
        <v>23</v>
      </c>
      <c r="X7" s="8" t="s">
        <v>106</v>
      </c>
      <c r="Y7" s="8" t="s">
        <v>129</v>
      </c>
      <c r="Z7" s="8" t="s">
        <v>115</v>
      </c>
      <c r="AA7" s="8" t="s">
        <v>107</v>
      </c>
      <c r="AB7" s="8" t="s">
        <v>130</v>
      </c>
    </row>
    <row r="8" spans="1:28" ht="11.25">
      <c r="A8" s="2" t="s">
        <v>141</v>
      </c>
      <c r="B8" s="8">
        <v>6</v>
      </c>
      <c r="C8" s="8" t="s">
        <v>192</v>
      </c>
      <c r="D8" s="8">
        <v>4</v>
      </c>
      <c r="E8" s="8" t="s">
        <v>130</v>
      </c>
      <c r="F8" s="8" t="s">
        <v>27</v>
      </c>
      <c r="G8" s="8" t="s">
        <v>34</v>
      </c>
      <c r="H8" s="8" t="s">
        <v>36</v>
      </c>
      <c r="I8" s="8" t="s">
        <v>117</v>
      </c>
      <c r="J8" s="8" t="s">
        <v>43</v>
      </c>
      <c r="K8" s="8" t="s">
        <v>142</v>
      </c>
      <c r="L8" s="8" t="s">
        <v>101</v>
      </c>
      <c r="M8" s="8" t="s">
        <v>5</v>
      </c>
      <c r="N8" s="8" t="s">
        <v>111</v>
      </c>
      <c r="O8" s="9" t="s">
        <v>103</v>
      </c>
      <c r="P8" s="8" t="s">
        <v>104</v>
      </c>
      <c r="Q8" s="8" t="s">
        <v>6</v>
      </c>
      <c r="R8" s="8" t="s">
        <v>33</v>
      </c>
      <c r="S8" s="9" t="s">
        <v>11</v>
      </c>
      <c r="T8" s="9" t="s">
        <v>16</v>
      </c>
      <c r="U8" s="9" t="s">
        <v>18</v>
      </c>
      <c r="V8" s="9" t="s">
        <v>22</v>
      </c>
      <c r="W8" s="8" t="s">
        <v>23</v>
      </c>
      <c r="X8" s="8" t="s">
        <v>106</v>
      </c>
      <c r="Y8" s="8" t="s">
        <v>129</v>
      </c>
      <c r="Z8" s="8" t="s">
        <v>115</v>
      </c>
      <c r="AA8" s="8" t="s">
        <v>107</v>
      </c>
      <c r="AB8" s="8" t="s">
        <v>130</v>
      </c>
    </row>
    <row r="9" spans="1:28" ht="11.25">
      <c r="A9" s="2" t="s">
        <v>143</v>
      </c>
      <c r="B9" s="8">
        <v>7</v>
      </c>
      <c r="C9" s="8" t="s">
        <v>193</v>
      </c>
      <c r="D9" s="8">
        <v>4</v>
      </c>
      <c r="E9" s="8" t="s">
        <v>130</v>
      </c>
      <c r="F9" s="8" t="s">
        <v>27</v>
      </c>
      <c r="G9" s="8" t="s">
        <v>33</v>
      </c>
      <c r="H9" s="8" t="s">
        <v>36</v>
      </c>
      <c r="I9" s="8" t="s">
        <v>118</v>
      </c>
      <c r="J9" s="8" t="s">
        <v>42</v>
      </c>
      <c r="K9" s="8" t="s">
        <v>119</v>
      </c>
      <c r="L9" s="8" t="s">
        <v>101</v>
      </c>
      <c r="M9" s="8" t="s">
        <v>5</v>
      </c>
      <c r="N9" s="8" t="s">
        <v>111</v>
      </c>
      <c r="O9" s="9" t="s">
        <v>103</v>
      </c>
      <c r="P9" s="8" t="s">
        <v>104</v>
      </c>
      <c r="Q9" s="8" t="s">
        <v>6</v>
      </c>
      <c r="R9" s="8" t="s">
        <v>33</v>
      </c>
      <c r="S9" s="9" t="s">
        <v>11</v>
      </c>
      <c r="T9" s="9" t="s">
        <v>16</v>
      </c>
      <c r="U9" s="9" t="s">
        <v>17</v>
      </c>
      <c r="V9" s="9" t="s">
        <v>22</v>
      </c>
      <c r="W9" s="8" t="s">
        <v>23</v>
      </c>
      <c r="X9" s="8" t="s">
        <v>15</v>
      </c>
      <c r="Y9" s="8" t="s">
        <v>129</v>
      </c>
      <c r="Z9" s="8" t="s">
        <v>115</v>
      </c>
      <c r="AA9" s="8" t="s">
        <v>116</v>
      </c>
      <c r="AB9" s="8" t="s">
        <v>129</v>
      </c>
    </row>
    <row r="10" spans="1:28" ht="11.25">
      <c r="A10" s="2" t="s">
        <v>144</v>
      </c>
      <c r="B10" s="8">
        <v>8</v>
      </c>
      <c r="C10" s="8" t="s">
        <v>194</v>
      </c>
      <c r="D10" s="8">
        <v>4</v>
      </c>
      <c r="E10" s="8" t="s">
        <v>130</v>
      </c>
      <c r="F10" s="8" t="s">
        <v>27</v>
      </c>
      <c r="G10" s="8" t="s">
        <v>34</v>
      </c>
      <c r="H10" s="8" t="s">
        <v>36</v>
      </c>
      <c r="I10" s="8" t="s">
        <v>118</v>
      </c>
      <c r="J10" s="8" t="s">
        <v>43</v>
      </c>
      <c r="K10" s="8" t="s">
        <v>119</v>
      </c>
      <c r="L10" s="8" t="s">
        <v>101</v>
      </c>
      <c r="M10" s="8" t="s">
        <v>5</v>
      </c>
      <c r="N10" s="8" t="s">
        <v>111</v>
      </c>
      <c r="O10" s="9" t="s">
        <v>103</v>
      </c>
      <c r="P10" s="8" t="s">
        <v>104</v>
      </c>
      <c r="Q10" s="8" t="s">
        <v>6</v>
      </c>
      <c r="R10" s="8" t="s">
        <v>33</v>
      </c>
      <c r="S10" s="9" t="s">
        <v>11</v>
      </c>
      <c r="T10" s="9" t="s">
        <v>16</v>
      </c>
      <c r="U10" s="9" t="s">
        <v>18</v>
      </c>
      <c r="V10" s="9" t="s">
        <v>22</v>
      </c>
      <c r="W10" s="8" t="s">
        <v>24</v>
      </c>
      <c r="X10" s="8" t="s">
        <v>6</v>
      </c>
      <c r="Y10" s="8" t="s">
        <v>129</v>
      </c>
      <c r="Z10" s="8" t="s">
        <v>6</v>
      </c>
      <c r="AA10" s="8" t="s">
        <v>6</v>
      </c>
      <c r="AB10" s="8" t="s">
        <v>129</v>
      </c>
    </row>
    <row r="11" spans="1:28" ht="11.25">
      <c r="A11" s="2" t="s">
        <v>145</v>
      </c>
      <c r="B11" s="8">
        <v>9</v>
      </c>
      <c r="C11" s="8" t="s">
        <v>195</v>
      </c>
      <c r="D11" s="8">
        <v>4</v>
      </c>
      <c r="E11" s="8" t="s">
        <v>130</v>
      </c>
      <c r="F11" s="8" t="s">
        <v>41</v>
      </c>
      <c r="G11" s="8" t="s">
        <v>6</v>
      </c>
      <c r="H11" s="8" t="s">
        <v>37</v>
      </c>
      <c r="I11" s="8" t="s">
        <v>118</v>
      </c>
      <c r="J11" s="8" t="s">
        <v>43</v>
      </c>
      <c r="K11" s="8" t="s">
        <v>119</v>
      </c>
      <c r="L11" s="8" t="s">
        <v>101</v>
      </c>
      <c r="M11" s="8" t="s">
        <v>102</v>
      </c>
      <c r="N11" s="8" t="s">
        <v>111</v>
      </c>
      <c r="O11" s="9" t="s">
        <v>103</v>
      </c>
      <c r="P11" s="8" t="s">
        <v>104</v>
      </c>
      <c r="Q11" s="8" t="s">
        <v>6</v>
      </c>
      <c r="R11" s="8" t="s">
        <v>105</v>
      </c>
      <c r="S11" s="9" t="s">
        <v>39</v>
      </c>
      <c r="T11" s="9" t="s">
        <v>14</v>
      </c>
      <c r="U11" s="9" t="s">
        <v>17</v>
      </c>
      <c r="V11" s="9" t="s">
        <v>22</v>
      </c>
      <c r="W11" s="8" t="s">
        <v>24</v>
      </c>
      <c r="X11" s="8" t="s">
        <v>6</v>
      </c>
      <c r="Y11" s="8" t="s">
        <v>129</v>
      </c>
      <c r="Z11" s="8" t="s">
        <v>6</v>
      </c>
      <c r="AA11" s="8" t="s">
        <v>6</v>
      </c>
      <c r="AB11" s="8" t="s">
        <v>130</v>
      </c>
    </row>
    <row r="12" spans="1:28" ht="11.25">
      <c r="A12" s="2" t="s">
        <v>146</v>
      </c>
      <c r="B12" s="8">
        <v>10</v>
      </c>
      <c r="C12" s="8" t="s">
        <v>196</v>
      </c>
      <c r="D12" s="8">
        <v>4</v>
      </c>
      <c r="E12" s="8" t="s">
        <v>130</v>
      </c>
      <c r="F12" s="8" t="s">
        <v>27</v>
      </c>
      <c r="G12" s="8" t="s">
        <v>33</v>
      </c>
      <c r="H12" s="8" t="s">
        <v>37</v>
      </c>
      <c r="I12" s="8" t="s">
        <v>118</v>
      </c>
      <c r="J12" s="8" t="s">
        <v>42</v>
      </c>
      <c r="K12" s="8" t="s">
        <v>119</v>
      </c>
      <c r="L12" s="8" t="s">
        <v>101</v>
      </c>
      <c r="M12" s="8" t="s">
        <v>5</v>
      </c>
      <c r="N12" s="8" t="s">
        <v>111</v>
      </c>
      <c r="O12" s="9" t="s">
        <v>103</v>
      </c>
      <c r="P12" s="8" t="s">
        <v>104</v>
      </c>
      <c r="Q12" s="8" t="s">
        <v>6</v>
      </c>
      <c r="R12" s="8" t="s">
        <v>33</v>
      </c>
      <c r="S12" s="9" t="s">
        <v>12</v>
      </c>
      <c r="T12" s="9" t="s">
        <v>14</v>
      </c>
      <c r="U12" s="9" t="s">
        <v>17</v>
      </c>
      <c r="V12" s="9" t="s">
        <v>22</v>
      </c>
      <c r="W12" s="8" t="s">
        <v>23</v>
      </c>
      <c r="X12" s="8" t="s">
        <v>15</v>
      </c>
      <c r="Y12" s="8" t="s">
        <v>129</v>
      </c>
      <c r="Z12" s="8" t="s">
        <v>114</v>
      </c>
      <c r="AA12" s="8" t="s">
        <v>107</v>
      </c>
      <c r="AB12" s="8" t="s">
        <v>130</v>
      </c>
    </row>
    <row r="13" spans="1:28" ht="11.25">
      <c r="A13" s="2" t="s">
        <v>147</v>
      </c>
      <c r="B13" s="8">
        <v>11</v>
      </c>
      <c r="C13" s="8" t="s">
        <v>197</v>
      </c>
      <c r="D13" s="8">
        <v>4</v>
      </c>
      <c r="E13" s="8" t="s">
        <v>130</v>
      </c>
      <c r="F13" s="8" t="s">
        <v>27</v>
      </c>
      <c r="G13" s="8" t="s">
        <v>34</v>
      </c>
      <c r="H13" s="8" t="s">
        <v>99</v>
      </c>
      <c r="I13" s="8" t="s">
        <v>118</v>
      </c>
      <c r="J13" s="8" t="s">
        <v>43</v>
      </c>
      <c r="K13" s="8" t="s">
        <v>119</v>
      </c>
      <c r="L13" s="8" t="s">
        <v>101</v>
      </c>
      <c r="M13" s="8" t="s">
        <v>102</v>
      </c>
      <c r="N13" s="8" t="s">
        <v>111</v>
      </c>
      <c r="O13" s="9" t="s">
        <v>103</v>
      </c>
      <c r="P13" s="8" t="s">
        <v>104</v>
      </c>
      <c r="Q13" s="8" t="s">
        <v>6</v>
      </c>
      <c r="R13" s="8" t="s">
        <v>33</v>
      </c>
      <c r="S13" s="9" t="s">
        <v>11</v>
      </c>
      <c r="T13" s="9" t="s">
        <v>14</v>
      </c>
      <c r="U13" s="9" t="s">
        <v>17</v>
      </c>
      <c r="V13" s="9" t="s">
        <v>22</v>
      </c>
      <c r="W13" s="8" t="s">
        <v>24</v>
      </c>
      <c r="X13" s="8" t="s">
        <v>6</v>
      </c>
      <c r="Y13" s="8" t="s">
        <v>129</v>
      </c>
      <c r="Z13" s="8" t="s">
        <v>6</v>
      </c>
      <c r="AA13" s="8" t="s">
        <v>6</v>
      </c>
      <c r="AB13" s="8" t="s">
        <v>130</v>
      </c>
    </row>
    <row r="14" spans="1:28" ht="11.25">
      <c r="A14" s="2" t="s">
        <v>148</v>
      </c>
      <c r="B14" s="8">
        <v>12</v>
      </c>
      <c r="C14" s="8" t="s">
        <v>198</v>
      </c>
      <c r="D14" s="8">
        <v>4</v>
      </c>
      <c r="E14" s="8" t="s">
        <v>130</v>
      </c>
      <c r="F14" s="8" t="s">
        <v>27</v>
      </c>
      <c r="G14" s="8" t="s">
        <v>33</v>
      </c>
      <c r="H14" s="8" t="s">
        <v>99</v>
      </c>
      <c r="I14" s="8" t="s">
        <v>118</v>
      </c>
      <c r="J14" s="8" t="s">
        <v>42</v>
      </c>
      <c r="K14" s="8" t="s">
        <v>119</v>
      </c>
      <c r="L14" s="8" t="s">
        <v>101</v>
      </c>
      <c r="M14" s="8" t="s">
        <v>5</v>
      </c>
      <c r="N14" s="8" t="s">
        <v>111</v>
      </c>
      <c r="O14" s="9" t="s">
        <v>103</v>
      </c>
      <c r="P14" s="8" t="s">
        <v>104</v>
      </c>
      <c r="Q14" s="8" t="s">
        <v>6</v>
      </c>
      <c r="R14" s="8" t="s">
        <v>33</v>
      </c>
      <c r="S14" s="9" t="s">
        <v>39</v>
      </c>
      <c r="T14" s="9" t="s">
        <v>14</v>
      </c>
      <c r="U14" s="9" t="s">
        <v>17</v>
      </c>
      <c r="V14" s="9" t="s">
        <v>22</v>
      </c>
      <c r="W14" s="8" t="s">
        <v>23</v>
      </c>
      <c r="X14" s="8" t="s">
        <v>15</v>
      </c>
      <c r="Y14" s="8" t="s">
        <v>129</v>
      </c>
      <c r="Z14" s="8" t="s">
        <v>114</v>
      </c>
      <c r="AA14" s="8" t="s">
        <v>107</v>
      </c>
      <c r="AB14" s="8" t="s">
        <v>129</v>
      </c>
    </row>
    <row r="15" spans="1:28" ht="11.25">
      <c r="A15" s="2" t="s">
        <v>149</v>
      </c>
      <c r="B15" s="8">
        <v>13</v>
      </c>
      <c r="C15" s="8" t="s">
        <v>199</v>
      </c>
      <c r="D15" s="8">
        <v>4</v>
      </c>
      <c r="E15" s="8" t="s">
        <v>130</v>
      </c>
      <c r="F15" s="8" t="s">
        <v>27</v>
      </c>
      <c r="G15" s="8" t="s">
        <v>33</v>
      </c>
      <c r="H15" s="8" t="s">
        <v>37</v>
      </c>
      <c r="I15" s="8" t="s">
        <v>118</v>
      </c>
      <c r="J15" s="8" t="s">
        <v>43</v>
      </c>
      <c r="K15" s="8" t="s">
        <v>119</v>
      </c>
      <c r="L15" s="8" t="s">
        <v>101</v>
      </c>
      <c r="M15" s="8" t="s">
        <v>5</v>
      </c>
      <c r="N15" s="8" t="s">
        <v>111</v>
      </c>
      <c r="O15" s="9" t="s">
        <v>103</v>
      </c>
      <c r="P15" s="8" t="s">
        <v>104</v>
      </c>
      <c r="Q15" s="8" t="s">
        <v>6</v>
      </c>
      <c r="R15" s="8" t="s">
        <v>33</v>
      </c>
      <c r="S15" s="9" t="s">
        <v>39</v>
      </c>
      <c r="T15" s="9" t="s">
        <v>16</v>
      </c>
      <c r="U15" s="9" t="s">
        <v>17</v>
      </c>
      <c r="V15" s="9" t="s">
        <v>21</v>
      </c>
      <c r="W15" s="8" t="s">
        <v>23</v>
      </c>
      <c r="X15" s="8" t="s">
        <v>106</v>
      </c>
      <c r="Y15" s="8" t="s">
        <v>129</v>
      </c>
      <c r="Z15" s="8" t="s">
        <v>115</v>
      </c>
      <c r="AA15" s="8" t="s">
        <v>108</v>
      </c>
      <c r="AB15" s="8" t="s">
        <v>130</v>
      </c>
    </row>
    <row r="16" spans="1:28" ht="11.25">
      <c r="A16" s="2" t="s">
        <v>150</v>
      </c>
      <c r="B16" s="8">
        <v>14</v>
      </c>
      <c r="C16" s="8" t="s">
        <v>200</v>
      </c>
      <c r="D16" s="8">
        <v>4</v>
      </c>
      <c r="E16" s="8" t="s">
        <v>130</v>
      </c>
      <c r="F16" s="8" t="s">
        <v>27</v>
      </c>
      <c r="G16" s="8" t="s">
        <v>35</v>
      </c>
      <c r="H16" s="8" t="s">
        <v>37</v>
      </c>
      <c r="I16" s="8" t="s">
        <v>118</v>
      </c>
      <c r="J16" s="8" t="s">
        <v>42</v>
      </c>
      <c r="K16" s="8" t="s">
        <v>119</v>
      </c>
      <c r="L16" s="8" t="s">
        <v>101</v>
      </c>
      <c r="M16" s="8" t="s">
        <v>5</v>
      </c>
      <c r="N16" s="8" t="s">
        <v>111</v>
      </c>
      <c r="O16" s="9" t="s">
        <v>103</v>
      </c>
      <c r="P16" s="8" t="s">
        <v>104</v>
      </c>
      <c r="Q16" s="8" t="s">
        <v>6</v>
      </c>
      <c r="R16" s="8" t="s">
        <v>105</v>
      </c>
      <c r="S16" s="9" t="s">
        <v>11</v>
      </c>
      <c r="T16" s="9" t="s">
        <v>14</v>
      </c>
      <c r="U16" s="9" t="s">
        <v>17</v>
      </c>
      <c r="V16" s="9" t="s">
        <v>22</v>
      </c>
      <c r="W16" s="8" t="s">
        <v>23</v>
      </c>
      <c r="X16" s="8" t="s">
        <v>15</v>
      </c>
      <c r="Y16" s="8" t="s">
        <v>129</v>
      </c>
      <c r="Z16" s="8" t="s">
        <v>114</v>
      </c>
      <c r="AA16" s="8" t="s">
        <v>107</v>
      </c>
      <c r="AB16" s="8" t="s">
        <v>130</v>
      </c>
    </row>
    <row r="17" spans="1:28" ht="11.25">
      <c r="A17" s="2" t="s">
        <v>151</v>
      </c>
      <c r="B17" s="8">
        <v>15</v>
      </c>
      <c r="C17" s="8" t="s">
        <v>201</v>
      </c>
      <c r="D17" s="8">
        <v>4</v>
      </c>
      <c r="E17" s="8" t="s">
        <v>130</v>
      </c>
      <c r="F17" s="8" t="s">
        <v>27</v>
      </c>
      <c r="G17" s="8" t="s">
        <v>33</v>
      </c>
      <c r="H17" s="8" t="s">
        <v>36</v>
      </c>
      <c r="I17" s="8" t="s">
        <v>117</v>
      </c>
      <c r="J17" s="8" t="s">
        <v>44</v>
      </c>
      <c r="K17" s="8" t="s">
        <v>142</v>
      </c>
      <c r="L17" s="8" t="s">
        <v>101</v>
      </c>
      <c r="M17" s="8" t="s">
        <v>5</v>
      </c>
      <c r="N17" s="8" t="s">
        <v>111</v>
      </c>
      <c r="O17" s="9" t="s">
        <v>103</v>
      </c>
      <c r="P17" s="8" t="s">
        <v>104</v>
      </c>
      <c r="Q17" s="8" t="s">
        <v>6</v>
      </c>
      <c r="R17" s="8" t="s">
        <v>33</v>
      </c>
      <c r="S17" s="9" t="s">
        <v>11</v>
      </c>
      <c r="T17" s="9" t="s">
        <v>16</v>
      </c>
      <c r="U17" s="9" t="s">
        <v>17</v>
      </c>
      <c r="V17" s="9" t="s">
        <v>22</v>
      </c>
      <c r="W17" s="8" t="s">
        <v>23</v>
      </c>
      <c r="X17" s="8" t="s">
        <v>15</v>
      </c>
      <c r="Y17" s="8" t="s">
        <v>129</v>
      </c>
      <c r="Z17" s="8" t="s">
        <v>114</v>
      </c>
      <c r="AA17" s="8" t="s">
        <v>107</v>
      </c>
      <c r="AB17" s="8" t="s">
        <v>129</v>
      </c>
    </row>
    <row r="18" spans="1:28" ht="11.25">
      <c r="A18" s="2" t="s">
        <v>152</v>
      </c>
      <c r="B18" s="8">
        <v>16</v>
      </c>
      <c r="C18" s="8" t="s">
        <v>202</v>
      </c>
      <c r="D18" s="8">
        <v>4</v>
      </c>
      <c r="E18" s="8" t="s">
        <v>130</v>
      </c>
      <c r="F18" s="8" t="s">
        <v>27</v>
      </c>
      <c r="G18" s="8" t="s">
        <v>33</v>
      </c>
      <c r="H18" s="8" t="s">
        <v>37</v>
      </c>
      <c r="I18" s="8" t="s">
        <v>118</v>
      </c>
      <c r="J18" s="8" t="s">
        <v>42</v>
      </c>
      <c r="K18" s="8" t="s">
        <v>119</v>
      </c>
      <c r="L18" s="8" t="s">
        <v>101</v>
      </c>
      <c r="M18" s="8" t="s">
        <v>5</v>
      </c>
      <c r="N18" s="8" t="s">
        <v>111</v>
      </c>
      <c r="O18" s="9" t="s">
        <v>103</v>
      </c>
      <c r="P18" s="8" t="s">
        <v>104</v>
      </c>
      <c r="Q18" s="8" t="s">
        <v>6</v>
      </c>
      <c r="R18" s="8" t="s">
        <v>33</v>
      </c>
      <c r="S18" s="9" t="s">
        <v>12</v>
      </c>
      <c r="T18" s="9" t="s">
        <v>14</v>
      </c>
      <c r="U18" s="9" t="s">
        <v>17</v>
      </c>
      <c r="V18" s="9" t="s">
        <v>22</v>
      </c>
      <c r="W18" s="8" t="s">
        <v>23</v>
      </c>
      <c r="X18" s="8" t="s">
        <v>15</v>
      </c>
      <c r="Y18" s="8" t="s">
        <v>129</v>
      </c>
      <c r="Z18" s="8" t="s">
        <v>114</v>
      </c>
      <c r="AA18" s="8" t="s">
        <v>107</v>
      </c>
      <c r="AB18" s="8" t="s">
        <v>130</v>
      </c>
    </row>
    <row r="19" spans="1:28" ht="11.25">
      <c r="A19" s="2" t="s">
        <v>153</v>
      </c>
      <c r="B19" s="8">
        <v>17</v>
      </c>
      <c r="C19" s="8" t="s">
        <v>203</v>
      </c>
      <c r="D19" s="8">
        <v>4</v>
      </c>
      <c r="E19" s="8" t="s">
        <v>130</v>
      </c>
      <c r="F19" s="8" t="s">
        <v>27</v>
      </c>
      <c r="G19" s="8" t="s">
        <v>33</v>
      </c>
      <c r="H19" s="8" t="s">
        <v>37</v>
      </c>
      <c r="I19" s="8" t="s">
        <v>118</v>
      </c>
      <c r="J19" s="8" t="s">
        <v>42</v>
      </c>
      <c r="K19" s="8" t="s">
        <v>119</v>
      </c>
      <c r="L19" s="8" t="s">
        <v>101</v>
      </c>
      <c r="M19" s="8" t="s">
        <v>5</v>
      </c>
      <c r="N19" s="8" t="s">
        <v>111</v>
      </c>
      <c r="O19" s="9" t="s">
        <v>103</v>
      </c>
      <c r="P19" s="8" t="s">
        <v>104</v>
      </c>
      <c r="Q19" s="8" t="s">
        <v>6</v>
      </c>
      <c r="R19" s="8" t="s">
        <v>105</v>
      </c>
      <c r="S19" s="9" t="s">
        <v>12</v>
      </c>
      <c r="T19" s="9" t="s">
        <v>14</v>
      </c>
      <c r="U19" s="9" t="s">
        <v>17</v>
      </c>
      <c r="V19" s="9" t="s">
        <v>22</v>
      </c>
      <c r="W19" s="8" t="s">
        <v>23</v>
      </c>
      <c r="X19" s="8" t="s">
        <v>15</v>
      </c>
      <c r="Y19" s="8" t="s">
        <v>129</v>
      </c>
      <c r="Z19" s="8" t="s">
        <v>114</v>
      </c>
      <c r="AA19" s="8" t="s">
        <v>107</v>
      </c>
      <c r="AB19" s="8" t="s">
        <v>129</v>
      </c>
    </row>
    <row r="20" spans="1:28" ht="11.25">
      <c r="A20" s="2" t="s">
        <v>154</v>
      </c>
      <c r="B20" s="8">
        <v>18</v>
      </c>
      <c r="C20" s="8" t="s">
        <v>204</v>
      </c>
      <c r="D20" s="8">
        <v>4</v>
      </c>
      <c r="E20" s="8" t="s">
        <v>130</v>
      </c>
      <c r="F20" s="8" t="s">
        <v>27</v>
      </c>
      <c r="G20" s="8" t="s">
        <v>33</v>
      </c>
      <c r="H20" s="8" t="s">
        <v>99</v>
      </c>
      <c r="I20" s="8" t="s">
        <v>118</v>
      </c>
      <c r="J20" s="8" t="s">
        <v>43</v>
      </c>
      <c r="K20" s="8" t="s">
        <v>119</v>
      </c>
      <c r="L20" s="8" t="s">
        <v>101</v>
      </c>
      <c r="M20" s="8" t="s">
        <v>5</v>
      </c>
      <c r="N20" s="8" t="s">
        <v>111</v>
      </c>
      <c r="O20" s="9" t="s">
        <v>103</v>
      </c>
      <c r="P20" s="8" t="s">
        <v>104</v>
      </c>
      <c r="Q20" s="8" t="s">
        <v>6</v>
      </c>
      <c r="R20" s="8" t="s">
        <v>105</v>
      </c>
      <c r="S20" s="9" t="s">
        <v>12</v>
      </c>
      <c r="T20" s="9" t="s">
        <v>14</v>
      </c>
      <c r="U20" s="9" t="s">
        <v>17</v>
      </c>
      <c r="V20" s="9" t="s">
        <v>22</v>
      </c>
      <c r="W20" s="8" t="s">
        <v>23</v>
      </c>
      <c r="X20" s="8" t="s">
        <v>106</v>
      </c>
      <c r="Y20" s="8" t="s">
        <v>129</v>
      </c>
      <c r="Z20" s="8" t="s">
        <v>114</v>
      </c>
      <c r="AA20" s="8" t="s">
        <v>107</v>
      </c>
      <c r="AB20" s="8" t="s">
        <v>130</v>
      </c>
    </row>
    <row r="21" spans="1:28" ht="11.25">
      <c r="A21" s="2" t="s">
        <v>155</v>
      </c>
      <c r="B21" s="8">
        <v>19</v>
      </c>
      <c r="C21" s="8" t="s">
        <v>205</v>
      </c>
      <c r="D21" s="8">
        <v>4</v>
      </c>
      <c r="E21" s="8" t="s">
        <v>130</v>
      </c>
      <c r="F21" s="8" t="s">
        <v>27</v>
      </c>
      <c r="G21" s="8" t="s">
        <v>33</v>
      </c>
      <c r="H21" s="8" t="s">
        <v>37</v>
      </c>
      <c r="I21" s="8" t="s">
        <v>118</v>
      </c>
      <c r="J21" s="8" t="s">
        <v>42</v>
      </c>
      <c r="K21" s="8" t="s">
        <v>119</v>
      </c>
      <c r="L21" s="8" t="s">
        <v>101</v>
      </c>
      <c r="M21" s="8" t="s">
        <v>5</v>
      </c>
      <c r="N21" s="8" t="s">
        <v>111</v>
      </c>
      <c r="O21" s="9" t="s">
        <v>103</v>
      </c>
      <c r="P21" s="8" t="s">
        <v>104</v>
      </c>
      <c r="Q21" s="8" t="s">
        <v>6</v>
      </c>
      <c r="R21" s="8" t="s">
        <v>105</v>
      </c>
      <c r="S21" s="9" t="s">
        <v>12</v>
      </c>
      <c r="T21" s="9" t="s">
        <v>14</v>
      </c>
      <c r="U21" s="9" t="s">
        <v>17</v>
      </c>
      <c r="V21" s="9" t="s">
        <v>22</v>
      </c>
      <c r="W21" s="8" t="s">
        <v>24</v>
      </c>
      <c r="X21" s="8" t="s">
        <v>6</v>
      </c>
      <c r="Y21" s="8" t="s">
        <v>129</v>
      </c>
      <c r="Z21" s="8" t="s">
        <v>6</v>
      </c>
      <c r="AA21" s="8" t="s">
        <v>6</v>
      </c>
      <c r="AB21" s="8" t="s">
        <v>130</v>
      </c>
    </row>
    <row r="22" spans="1:28" ht="11.25">
      <c r="A22" s="2" t="s">
        <v>156</v>
      </c>
      <c r="B22" s="8">
        <v>20</v>
      </c>
      <c r="C22" s="8" t="s">
        <v>206</v>
      </c>
      <c r="D22" s="8">
        <v>4</v>
      </c>
      <c r="E22" s="8" t="s">
        <v>130</v>
      </c>
      <c r="F22" s="8" t="s">
        <v>27</v>
      </c>
      <c r="G22" s="8" t="s">
        <v>35</v>
      </c>
      <c r="H22" s="8" t="s">
        <v>99</v>
      </c>
      <c r="I22" s="8" t="s">
        <v>118</v>
      </c>
      <c r="J22" s="8" t="s">
        <v>43</v>
      </c>
      <c r="K22" s="8" t="s">
        <v>119</v>
      </c>
      <c r="L22" s="8" t="s">
        <v>101</v>
      </c>
      <c r="M22" s="8" t="s">
        <v>5</v>
      </c>
      <c r="N22" s="8" t="s">
        <v>111</v>
      </c>
      <c r="O22" s="9" t="s">
        <v>103</v>
      </c>
      <c r="P22" s="8" t="s">
        <v>104</v>
      </c>
      <c r="Q22" s="8" t="s">
        <v>6</v>
      </c>
      <c r="R22" s="8" t="s">
        <v>33</v>
      </c>
      <c r="S22" s="9" t="s">
        <v>12</v>
      </c>
      <c r="T22" s="9" t="s">
        <v>14</v>
      </c>
      <c r="U22" s="9" t="s">
        <v>17</v>
      </c>
      <c r="V22" s="9" t="s">
        <v>22</v>
      </c>
      <c r="W22" s="8" t="s">
        <v>24</v>
      </c>
      <c r="X22" s="8" t="s">
        <v>6</v>
      </c>
      <c r="Y22" s="8" t="s">
        <v>129</v>
      </c>
      <c r="Z22" s="8" t="s">
        <v>6</v>
      </c>
      <c r="AA22" s="8" t="s">
        <v>6</v>
      </c>
      <c r="AB22" s="8" t="s">
        <v>129</v>
      </c>
    </row>
    <row r="23" spans="1:28" ht="11.25">
      <c r="A23" s="2" t="s">
        <v>157</v>
      </c>
      <c r="B23" s="8">
        <v>21</v>
      </c>
      <c r="C23" s="8" t="s">
        <v>207</v>
      </c>
      <c r="D23" s="8">
        <v>4</v>
      </c>
      <c r="E23" s="8" t="s">
        <v>130</v>
      </c>
      <c r="F23" s="8" t="s">
        <v>27</v>
      </c>
      <c r="G23" s="8" t="s">
        <v>35</v>
      </c>
      <c r="H23" s="8" t="s">
        <v>37</v>
      </c>
      <c r="I23" s="8" t="s">
        <v>118</v>
      </c>
      <c r="J23" s="8" t="s">
        <v>42</v>
      </c>
      <c r="K23" s="8" t="s">
        <v>142</v>
      </c>
      <c r="L23" s="8" t="s">
        <v>101</v>
      </c>
      <c r="M23" s="8" t="s">
        <v>5</v>
      </c>
      <c r="N23" s="8" t="s">
        <v>111</v>
      </c>
      <c r="O23" s="9" t="s">
        <v>103</v>
      </c>
      <c r="P23" s="8" t="s">
        <v>104</v>
      </c>
      <c r="Q23" s="8" t="s">
        <v>6</v>
      </c>
      <c r="R23" s="8" t="s">
        <v>33</v>
      </c>
      <c r="S23" s="9" t="s">
        <v>12</v>
      </c>
      <c r="T23" s="9" t="s">
        <v>14</v>
      </c>
      <c r="U23" s="9" t="s">
        <v>17</v>
      </c>
      <c r="V23" s="9" t="s">
        <v>22</v>
      </c>
      <c r="W23" s="8" t="s">
        <v>24</v>
      </c>
      <c r="X23" s="8" t="s">
        <v>6</v>
      </c>
      <c r="Y23" s="8" t="s">
        <v>129</v>
      </c>
      <c r="Z23" s="8" t="s">
        <v>6</v>
      </c>
      <c r="AA23" s="8" t="s">
        <v>6</v>
      </c>
      <c r="AB23" s="8" t="s">
        <v>130</v>
      </c>
    </row>
    <row r="24" spans="1:28" ht="11.25">
      <c r="A24" s="2" t="s">
        <v>158</v>
      </c>
      <c r="B24" s="8">
        <v>22</v>
      </c>
      <c r="C24" s="8" t="s">
        <v>208</v>
      </c>
      <c r="D24" s="8">
        <v>4</v>
      </c>
      <c r="E24" s="8" t="s">
        <v>130</v>
      </c>
      <c r="F24" s="8" t="s">
        <v>27</v>
      </c>
      <c r="G24" s="8" t="s">
        <v>33</v>
      </c>
      <c r="H24" s="8" t="s">
        <v>99</v>
      </c>
      <c r="I24" s="8" t="s">
        <v>118</v>
      </c>
      <c r="J24" s="8" t="s">
        <v>43</v>
      </c>
      <c r="K24" s="8" t="s">
        <v>119</v>
      </c>
      <c r="L24" s="8" t="s">
        <v>101</v>
      </c>
      <c r="M24" s="8" t="s">
        <v>5</v>
      </c>
      <c r="N24" s="8" t="s">
        <v>111</v>
      </c>
      <c r="O24" s="9" t="s">
        <v>103</v>
      </c>
      <c r="P24" s="8" t="s">
        <v>104</v>
      </c>
      <c r="Q24" s="8" t="s">
        <v>6</v>
      </c>
      <c r="R24" s="8" t="s">
        <v>33</v>
      </c>
      <c r="S24" s="9" t="s">
        <v>12</v>
      </c>
      <c r="T24" s="9" t="s">
        <v>14</v>
      </c>
      <c r="U24" s="9" t="s">
        <v>17</v>
      </c>
      <c r="V24" s="9" t="s">
        <v>21</v>
      </c>
      <c r="W24" s="8" t="s">
        <v>23</v>
      </c>
      <c r="X24" s="8" t="s">
        <v>106</v>
      </c>
      <c r="Y24" s="8" t="s">
        <v>129</v>
      </c>
      <c r="Z24" s="8" t="s">
        <v>114</v>
      </c>
      <c r="AA24" s="8" t="s">
        <v>107</v>
      </c>
      <c r="AB24" s="8" t="s">
        <v>129</v>
      </c>
    </row>
    <row r="25" spans="1:28" ht="11.25">
      <c r="A25" s="2" t="s">
        <v>159</v>
      </c>
      <c r="B25" s="8">
        <v>23</v>
      </c>
      <c r="C25" s="8" t="s">
        <v>209</v>
      </c>
      <c r="D25" s="8">
        <v>4</v>
      </c>
      <c r="E25" s="8" t="s">
        <v>130</v>
      </c>
      <c r="F25" s="8" t="s">
        <v>27</v>
      </c>
      <c r="G25" s="8" t="s">
        <v>33</v>
      </c>
      <c r="H25" s="8" t="s">
        <v>37</v>
      </c>
      <c r="I25" s="8" t="s">
        <v>118</v>
      </c>
      <c r="J25" s="8" t="s">
        <v>42</v>
      </c>
      <c r="K25" s="8" t="s">
        <v>119</v>
      </c>
      <c r="L25" s="8" t="s">
        <v>101</v>
      </c>
      <c r="M25" s="8" t="s">
        <v>5</v>
      </c>
      <c r="N25" s="8" t="s">
        <v>111</v>
      </c>
      <c r="O25" s="9" t="s">
        <v>103</v>
      </c>
      <c r="P25" s="8" t="s">
        <v>104</v>
      </c>
      <c r="Q25" s="8" t="s">
        <v>6</v>
      </c>
      <c r="R25" s="8" t="s">
        <v>33</v>
      </c>
      <c r="S25" s="9" t="s">
        <v>12</v>
      </c>
      <c r="T25" s="9" t="s">
        <v>14</v>
      </c>
      <c r="U25" s="9" t="s">
        <v>17</v>
      </c>
      <c r="V25" s="9" t="s">
        <v>22</v>
      </c>
      <c r="W25" s="8" t="s">
        <v>24</v>
      </c>
      <c r="X25" s="8" t="s">
        <v>6</v>
      </c>
      <c r="Y25" s="8" t="s">
        <v>129</v>
      </c>
      <c r="Z25" s="8" t="s">
        <v>6</v>
      </c>
      <c r="AA25" s="8" t="s">
        <v>6</v>
      </c>
      <c r="AB25" s="8" t="s">
        <v>130</v>
      </c>
    </row>
    <row r="26" spans="1:28" ht="11.25">
      <c r="A26" s="2" t="s">
        <v>160</v>
      </c>
      <c r="B26" s="8">
        <v>24</v>
      </c>
      <c r="C26" s="8" t="s">
        <v>210</v>
      </c>
      <c r="D26" s="8">
        <v>4</v>
      </c>
      <c r="E26" s="8" t="s">
        <v>130</v>
      </c>
      <c r="F26" s="8" t="s">
        <v>27</v>
      </c>
      <c r="G26" s="8" t="s">
        <v>33</v>
      </c>
      <c r="H26" s="8" t="s">
        <v>37</v>
      </c>
      <c r="I26" s="8" t="s">
        <v>118</v>
      </c>
      <c r="J26" s="8" t="s">
        <v>42</v>
      </c>
      <c r="K26" s="8" t="s">
        <v>119</v>
      </c>
      <c r="L26" s="8" t="s">
        <v>101</v>
      </c>
      <c r="M26" s="8" t="s">
        <v>5</v>
      </c>
      <c r="N26" s="8" t="s">
        <v>111</v>
      </c>
      <c r="O26" s="9" t="s">
        <v>103</v>
      </c>
      <c r="P26" s="8" t="s">
        <v>104</v>
      </c>
      <c r="Q26" s="8" t="s">
        <v>6</v>
      </c>
      <c r="R26" s="8" t="s">
        <v>33</v>
      </c>
      <c r="S26" s="9" t="s">
        <v>12</v>
      </c>
      <c r="T26" s="9" t="s">
        <v>14</v>
      </c>
      <c r="U26" s="9" t="s">
        <v>17</v>
      </c>
      <c r="V26" s="9" t="s">
        <v>22</v>
      </c>
      <c r="W26" s="8" t="s">
        <v>23</v>
      </c>
      <c r="X26" s="8" t="s">
        <v>106</v>
      </c>
      <c r="Y26" s="8" t="s">
        <v>129</v>
      </c>
      <c r="Z26" s="8" t="s">
        <v>114</v>
      </c>
      <c r="AA26" s="8" t="s">
        <v>107</v>
      </c>
      <c r="AB26" s="8" t="s">
        <v>130</v>
      </c>
    </row>
    <row r="27" spans="1:28" ht="11.25">
      <c r="A27" s="2" t="s">
        <v>161</v>
      </c>
      <c r="B27" s="8">
        <v>25</v>
      </c>
      <c r="C27" s="8" t="s">
        <v>211</v>
      </c>
      <c r="D27" s="8">
        <v>4</v>
      </c>
      <c r="E27" s="8" t="s">
        <v>130</v>
      </c>
      <c r="F27" s="8" t="s">
        <v>27</v>
      </c>
      <c r="G27" s="8" t="s">
        <v>33</v>
      </c>
      <c r="H27" s="8" t="s">
        <v>99</v>
      </c>
      <c r="I27" s="8" t="s">
        <v>117</v>
      </c>
      <c r="J27" s="8" t="s">
        <v>43</v>
      </c>
      <c r="K27" s="8" t="s">
        <v>119</v>
      </c>
      <c r="L27" s="8" t="s">
        <v>101</v>
      </c>
      <c r="M27" s="8" t="s">
        <v>5</v>
      </c>
      <c r="N27" s="8" t="s">
        <v>111</v>
      </c>
      <c r="O27" s="9" t="s">
        <v>103</v>
      </c>
      <c r="P27" s="8" t="s">
        <v>104</v>
      </c>
      <c r="Q27" s="8" t="s">
        <v>6</v>
      </c>
      <c r="R27" s="8" t="s">
        <v>105</v>
      </c>
      <c r="S27" s="9" t="s">
        <v>12</v>
      </c>
      <c r="T27" s="9" t="s">
        <v>14</v>
      </c>
      <c r="U27" s="9" t="s">
        <v>17</v>
      </c>
      <c r="V27" s="9" t="s">
        <v>22</v>
      </c>
      <c r="W27" s="8" t="s">
        <v>23</v>
      </c>
      <c r="X27" s="8" t="s">
        <v>15</v>
      </c>
      <c r="Y27" s="8" t="s">
        <v>129</v>
      </c>
      <c r="Z27" s="8" t="s">
        <v>114</v>
      </c>
      <c r="AA27" s="8" t="s">
        <v>107</v>
      </c>
      <c r="AB27" s="8" t="s">
        <v>130</v>
      </c>
    </row>
    <row r="28" spans="1:28" ht="11.25">
      <c r="A28" s="2" t="s">
        <v>162</v>
      </c>
      <c r="B28" s="8">
        <v>26</v>
      </c>
      <c r="C28" s="8" t="s">
        <v>212</v>
      </c>
      <c r="D28" s="8">
        <v>4</v>
      </c>
      <c r="E28" s="8" t="s">
        <v>130</v>
      </c>
      <c r="F28" s="8" t="s">
        <v>27</v>
      </c>
      <c r="G28" s="8" t="s">
        <v>35</v>
      </c>
      <c r="H28" s="8" t="s">
        <v>36</v>
      </c>
      <c r="I28" s="8" t="s">
        <v>117</v>
      </c>
      <c r="J28" s="8" t="s">
        <v>44</v>
      </c>
      <c r="K28" s="8" t="s">
        <v>100</v>
      </c>
      <c r="L28" s="8" t="s">
        <v>101</v>
      </c>
      <c r="M28" s="8" t="s">
        <v>102</v>
      </c>
      <c r="N28" s="8" t="s">
        <v>111</v>
      </c>
      <c r="O28" s="9" t="s">
        <v>103</v>
      </c>
      <c r="P28" s="8" t="s">
        <v>104</v>
      </c>
      <c r="Q28" s="8" t="s">
        <v>6</v>
      </c>
      <c r="R28" s="8" t="s">
        <v>33</v>
      </c>
      <c r="S28" s="9" t="s">
        <v>12</v>
      </c>
      <c r="T28" s="9" t="s">
        <v>14</v>
      </c>
      <c r="U28" s="9" t="s">
        <v>17</v>
      </c>
      <c r="V28" s="9" t="s">
        <v>22</v>
      </c>
      <c r="W28" s="8" t="s">
        <v>23</v>
      </c>
      <c r="X28" s="8" t="s">
        <v>15</v>
      </c>
      <c r="Y28" s="8" t="s">
        <v>129</v>
      </c>
      <c r="Z28" s="8" t="s">
        <v>114</v>
      </c>
      <c r="AA28" s="8" t="s">
        <v>107</v>
      </c>
      <c r="AB28" s="8" t="s">
        <v>129</v>
      </c>
    </row>
    <row r="29" spans="1:28" ht="11.25">
      <c r="A29" s="2" t="s">
        <v>163</v>
      </c>
      <c r="B29" s="8">
        <v>27</v>
      </c>
      <c r="C29" s="8" t="s">
        <v>213</v>
      </c>
      <c r="D29" s="8">
        <v>4</v>
      </c>
      <c r="E29" s="8" t="s">
        <v>130</v>
      </c>
      <c r="F29" s="8" t="s">
        <v>27</v>
      </c>
      <c r="G29" s="8" t="s">
        <v>34</v>
      </c>
      <c r="H29" s="8" t="s">
        <v>36</v>
      </c>
      <c r="I29" s="8" t="s">
        <v>118</v>
      </c>
      <c r="J29" s="8" t="s">
        <v>42</v>
      </c>
      <c r="K29" s="8" t="s">
        <v>119</v>
      </c>
      <c r="L29" s="8" t="s">
        <v>101</v>
      </c>
      <c r="M29" s="8" t="s">
        <v>5</v>
      </c>
      <c r="N29" s="8" t="s">
        <v>111</v>
      </c>
      <c r="O29" s="9" t="s">
        <v>103</v>
      </c>
      <c r="P29" s="8" t="s">
        <v>104</v>
      </c>
      <c r="Q29" s="8" t="s">
        <v>6</v>
      </c>
      <c r="R29" s="8" t="s">
        <v>33</v>
      </c>
      <c r="S29" s="9" t="s">
        <v>12</v>
      </c>
      <c r="T29" s="9" t="s">
        <v>14</v>
      </c>
      <c r="U29" s="9" t="s">
        <v>17</v>
      </c>
      <c r="V29" s="9" t="s">
        <v>22</v>
      </c>
      <c r="W29" s="8" t="s">
        <v>23</v>
      </c>
      <c r="X29" s="8" t="s">
        <v>15</v>
      </c>
      <c r="Y29" s="8" t="s">
        <v>129</v>
      </c>
      <c r="Z29" s="8" t="s">
        <v>114</v>
      </c>
      <c r="AA29" s="8" t="s">
        <v>107</v>
      </c>
      <c r="AB29" s="8" t="s">
        <v>130</v>
      </c>
    </row>
    <row r="30" spans="1:28" ht="11.25">
      <c r="A30" s="2" t="s">
        <v>164</v>
      </c>
      <c r="B30" s="8">
        <v>28</v>
      </c>
      <c r="C30" s="8" t="s">
        <v>214</v>
      </c>
      <c r="D30" s="8">
        <v>4</v>
      </c>
      <c r="E30" s="8" t="s">
        <v>130</v>
      </c>
      <c r="F30" s="8" t="s">
        <v>27</v>
      </c>
      <c r="G30" s="8" t="s">
        <v>33</v>
      </c>
      <c r="H30" s="8" t="s">
        <v>99</v>
      </c>
      <c r="I30" s="8" t="s">
        <v>118</v>
      </c>
      <c r="J30" s="8" t="s">
        <v>43</v>
      </c>
      <c r="K30" s="8" t="s">
        <v>119</v>
      </c>
      <c r="L30" s="8" t="s">
        <v>101</v>
      </c>
      <c r="M30" s="8" t="s">
        <v>5</v>
      </c>
      <c r="N30" s="8" t="s">
        <v>111</v>
      </c>
      <c r="O30" s="9" t="s">
        <v>103</v>
      </c>
      <c r="P30" s="8" t="s">
        <v>104</v>
      </c>
      <c r="Q30" s="8" t="s">
        <v>6</v>
      </c>
      <c r="R30" s="8" t="s">
        <v>33</v>
      </c>
      <c r="S30" s="9" t="s">
        <v>12</v>
      </c>
      <c r="T30" s="9" t="s">
        <v>14</v>
      </c>
      <c r="U30" s="9" t="s">
        <v>17</v>
      </c>
      <c r="V30" s="9" t="s">
        <v>22</v>
      </c>
      <c r="W30" s="8" t="s">
        <v>23</v>
      </c>
      <c r="X30" s="8" t="s">
        <v>15</v>
      </c>
      <c r="Y30" s="8" t="s">
        <v>129</v>
      </c>
      <c r="Z30" s="8" t="s">
        <v>114</v>
      </c>
      <c r="AA30" s="8" t="s">
        <v>107</v>
      </c>
      <c r="AB30" s="8" t="s">
        <v>129</v>
      </c>
    </row>
    <row r="31" spans="1:28" ht="11.25">
      <c r="A31" s="2" t="s">
        <v>165</v>
      </c>
      <c r="B31" s="8">
        <v>29</v>
      </c>
      <c r="C31" s="8" t="s">
        <v>215</v>
      </c>
      <c r="D31" s="8">
        <v>4</v>
      </c>
      <c r="E31" s="8" t="s">
        <v>130</v>
      </c>
      <c r="F31" s="8" t="s">
        <v>27</v>
      </c>
      <c r="G31" s="8" t="s">
        <v>33</v>
      </c>
      <c r="H31" s="8" t="s">
        <v>36</v>
      </c>
      <c r="I31" s="8" t="s">
        <v>118</v>
      </c>
      <c r="J31" s="8" t="s">
        <v>42</v>
      </c>
      <c r="K31" s="8" t="s">
        <v>119</v>
      </c>
      <c r="L31" s="8" t="s">
        <v>101</v>
      </c>
      <c r="M31" s="8" t="s">
        <v>5</v>
      </c>
      <c r="N31" s="8" t="s">
        <v>111</v>
      </c>
      <c r="O31" s="9" t="s">
        <v>103</v>
      </c>
      <c r="P31" s="8" t="s">
        <v>104</v>
      </c>
      <c r="Q31" s="8" t="s">
        <v>6</v>
      </c>
      <c r="R31" s="8" t="s">
        <v>33</v>
      </c>
      <c r="S31" s="9" t="s">
        <v>12</v>
      </c>
      <c r="T31" s="9" t="s">
        <v>14</v>
      </c>
      <c r="U31" s="9" t="s">
        <v>17</v>
      </c>
      <c r="V31" s="9" t="s">
        <v>22</v>
      </c>
      <c r="W31" s="8" t="s">
        <v>24</v>
      </c>
      <c r="X31" s="8" t="s">
        <v>6</v>
      </c>
      <c r="Y31" s="8" t="s">
        <v>129</v>
      </c>
      <c r="Z31" s="8" t="s">
        <v>6</v>
      </c>
      <c r="AA31" s="8" t="s">
        <v>6</v>
      </c>
      <c r="AB31" s="8" t="s">
        <v>130</v>
      </c>
    </row>
    <row r="32" spans="1:28" ht="11.25">
      <c r="A32" s="2" t="s">
        <v>166</v>
      </c>
      <c r="B32" s="8">
        <v>30</v>
      </c>
      <c r="C32" s="8" t="s">
        <v>216</v>
      </c>
      <c r="D32" s="8">
        <v>4</v>
      </c>
      <c r="E32" s="8" t="s">
        <v>130</v>
      </c>
      <c r="F32" s="8" t="s">
        <v>27</v>
      </c>
      <c r="G32" s="8" t="s">
        <v>33</v>
      </c>
      <c r="H32" s="8" t="s">
        <v>36</v>
      </c>
      <c r="I32" s="8" t="s">
        <v>118</v>
      </c>
      <c r="J32" s="8" t="s">
        <v>42</v>
      </c>
      <c r="K32" s="8" t="s">
        <v>119</v>
      </c>
      <c r="L32" s="8" t="s">
        <v>101</v>
      </c>
      <c r="M32" s="8" t="s">
        <v>102</v>
      </c>
      <c r="N32" s="8" t="s">
        <v>111</v>
      </c>
      <c r="O32" s="9" t="s">
        <v>103</v>
      </c>
      <c r="P32" s="8" t="s">
        <v>104</v>
      </c>
      <c r="Q32" s="8" t="s">
        <v>6</v>
      </c>
      <c r="R32" s="8" t="s">
        <v>33</v>
      </c>
      <c r="S32" s="9" t="s">
        <v>12</v>
      </c>
      <c r="T32" s="9" t="s">
        <v>14</v>
      </c>
      <c r="U32" s="9" t="s">
        <v>17</v>
      </c>
      <c r="V32" s="9" t="s">
        <v>22</v>
      </c>
      <c r="W32" s="8" t="s">
        <v>23</v>
      </c>
      <c r="X32" s="8" t="s">
        <v>15</v>
      </c>
      <c r="Y32" s="8" t="s">
        <v>129</v>
      </c>
      <c r="Z32" s="8" t="s">
        <v>114</v>
      </c>
      <c r="AA32" s="8" t="s">
        <v>107</v>
      </c>
      <c r="AB32" s="8" t="s">
        <v>130</v>
      </c>
    </row>
    <row r="33" spans="1:28" ht="11.25">
      <c r="A33" s="6" t="s">
        <v>167</v>
      </c>
      <c r="B33" s="8">
        <v>31</v>
      </c>
      <c r="C33" s="8" t="s">
        <v>217</v>
      </c>
      <c r="D33" s="8">
        <v>4</v>
      </c>
      <c r="E33" s="8" t="s">
        <v>130</v>
      </c>
      <c r="F33" s="8" t="s">
        <v>27</v>
      </c>
      <c r="G33" s="8" t="s">
        <v>35</v>
      </c>
      <c r="H33" s="8" t="s">
        <v>99</v>
      </c>
      <c r="I33" s="8" t="s">
        <v>118</v>
      </c>
      <c r="J33" s="8" t="s">
        <v>42</v>
      </c>
      <c r="K33" s="8" t="s">
        <v>119</v>
      </c>
      <c r="L33" s="8" t="s">
        <v>101</v>
      </c>
      <c r="M33" s="8" t="s">
        <v>5</v>
      </c>
      <c r="N33" s="8" t="s">
        <v>111</v>
      </c>
      <c r="O33" s="9" t="s">
        <v>103</v>
      </c>
      <c r="P33" s="8" t="s">
        <v>104</v>
      </c>
      <c r="Q33" s="8" t="s">
        <v>6</v>
      </c>
      <c r="R33" s="8" t="s">
        <v>33</v>
      </c>
      <c r="S33" s="9" t="s">
        <v>12</v>
      </c>
      <c r="T33" s="9" t="s">
        <v>14</v>
      </c>
      <c r="U33" s="9" t="s">
        <v>17</v>
      </c>
      <c r="V33" s="9" t="s">
        <v>22</v>
      </c>
      <c r="W33" s="8" t="s">
        <v>24</v>
      </c>
      <c r="X33" s="8" t="s">
        <v>6</v>
      </c>
      <c r="Y33" s="8" t="s">
        <v>129</v>
      </c>
      <c r="Z33" s="8" t="s">
        <v>6</v>
      </c>
      <c r="AA33" s="8" t="s">
        <v>6</v>
      </c>
      <c r="AB33" s="8" t="s">
        <v>130</v>
      </c>
    </row>
    <row r="34" spans="1:28" ht="11.25">
      <c r="A34" s="2" t="s">
        <v>168</v>
      </c>
      <c r="B34" s="8">
        <v>32</v>
      </c>
      <c r="C34" s="8" t="s">
        <v>218</v>
      </c>
      <c r="D34" s="8">
        <v>4</v>
      </c>
      <c r="E34" s="8" t="s">
        <v>130</v>
      </c>
      <c r="F34" s="8" t="s">
        <v>41</v>
      </c>
      <c r="G34" s="8" t="s">
        <v>6</v>
      </c>
      <c r="H34" s="8" t="s">
        <v>37</v>
      </c>
      <c r="I34" s="8" t="s">
        <v>118</v>
      </c>
      <c r="J34" s="8" t="s">
        <v>42</v>
      </c>
      <c r="K34" s="8" t="s">
        <v>119</v>
      </c>
      <c r="L34" s="8" t="s">
        <v>101</v>
      </c>
      <c r="M34" s="8" t="s">
        <v>5</v>
      </c>
      <c r="N34" s="8" t="s">
        <v>111</v>
      </c>
      <c r="O34" s="9" t="s">
        <v>103</v>
      </c>
      <c r="P34" s="8" t="s">
        <v>104</v>
      </c>
      <c r="Q34" s="8" t="s">
        <v>6</v>
      </c>
      <c r="R34" s="8" t="s">
        <v>33</v>
      </c>
      <c r="S34" s="9" t="s">
        <v>12</v>
      </c>
      <c r="T34" s="9" t="s">
        <v>14</v>
      </c>
      <c r="U34" s="9" t="s">
        <v>17</v>
      </c>
      <c r="V34" s="9" t="s">
        <v>22</v>
      </c>
      <c r="W34" s="8" t="s">
        <v>24</v>
      </c>
      <c r="X34" s="8" t="s">
        <v>6</v>
      </c>
      <c r="Y34" s="8" t="s">
        <v>129</v>
      </c>
      <c r="Z34" s="8" t="s">
        <v>6</v>
      </c>
      <c r="AA34" s="8" t="s">
        <v>6</v>
      </c>
      <c r="AB34" s="8" t="s">
        <v>130</v>
      </c>
    </row>
    <row r="35" spans="1:28" ht="11.25">
      <c r="A35" s="2" t="s">
        <v>169</v>
      </c>
      <c r="B35" s="8">
        <v>33</v>
      </c>
      <c r="C35" s="8" t="s">
        <v>219</v>
      </c>
      <c r="D35" s="8">
        <v>4</v>
      </c>
      <c r="E35" s="8" t="s">
        <v>130</v>
      </c>
      <c r="F35" s="8" t="s">
        <v>27</v>
      </c>
      <c r="G35" s="8" t="s">
        <v>35</v>
      </c>
      <c r="H35" s="8" t="s">
        <v>37</v>
      </c>
      <c r="I35" s="8" t="s">
        <v>118</v>
      </c>
      <c r="J35" s="8" t="s">
        <v>42</v>
      </c>
      <c r="K35" s="8" t="s">
        <v>119</v>
      </c>
      <c r="L35" s="8" t="s">
        <v>101</v>
      </c>
      <c r="M35" s="8" t="s">
        <v>5</v>
      </c>
      <c r="N35" s="8" t="s">
        <v>111</v>
      </c>
      <c r="O35" s="9" t="s">
        <v>103</v>
      </c>
      <c r="P35" s="8" t="s">
        <v>104</v>
      </c>
      <c r="Q35" s="8" t="s">
        <v>6</v>
      </c>
      <c r="R35" s="8" t="s">
        <v>33</v>
      </c>
      <c r="S35" s="9" t="s">
        <v>12</v>
      </c>
      <c r="T35" s="9" t="s">
        <v>14</v>
      </c>
      <c r="U35" s="9" t="s">
        <v>17</v>
      </c>
      <c r="V35" s="9" t="s">
        <v>22</v>
      </c>
      <c r="W35" s="8" t="s">
        <v>24</v>
      </c>
      <c r="X35" s="8" t="s">
        <v>6</v>
      </c>
      <c r="Y35" s="8" t="s">
        <v>129</v>
      </c>
      <c r="Z35" s="8" t="s">
        <v>6</v>
      </c>
      <c r="AA35" s="8" t="s">
        <v>6</v>
      </c>
      <c r="AB35" s="8" t="s">
        <v>130</v>
      </c>
    </row>
    <row r="36" spans="1:28" ht="11.25">
      <c r="A36" s="2" t="s">
        <v>170</v>
      </c>
      <c r="B36" s="8">
        <v>34</v>
      </c>
      <c r="C36" s="8" t="s">
        <v>220</v>
      </c>
      <c r="D36" s="8">
        <v>4</v>
      </c>
      <c r="E36" s="8" t="s">
        <v>130</v>
      </c>
      <c r="F36" s="8" t="s">
        <v>27</v>
      </c>
      <c r="G36" s="8" t="s">
        <v>34</v>
      </c>
      <c r="H36" s="8" t="s">
        <v>36</v>
      </c>
      <c r="I36" s="8" t="s">
        <v>118</v>
      </c>
      <c r="J36" s="8" t="s">
        <v>43</v>
      </c>
      <c r="K36" s="8" t="s">
        <v>119</v>
      </c>
      <c r="L36" s="8" t="s">
        <v>101</v>
      </c>
      <c r="M36" s="8" t="s">
        <v>5</v>
      </c>
      <c r="N36" s="8" t="s">
        <v>111</v>
      </c>
      <c r="O36" s="9" t="s">
        <v>103</v>
      </c>
      <c r="P36" s="8" t="s">
        <v>104</v>
      </c>
      <c r="Q36" s="8" t="s">
        <v>6</v>
      </c>
      <c r="R36" s="8" t="s">
        <v>33</v>
      </c>
      <c r="S36" s="9" t="s">
        <v>39</v>
      </c>
      <c r="T36" s="9" t="s">
        <v>14</v>
      </c>
      <c r="U36" s="9" t="s">
        <v>18</v>
      </c>
      <c r="V36" s="9" t="s">
        <v>22</v>
      </c>
      <c r="W36" s="8" t="s">
        <v>24</v>
      </c>
      <c r="X36" s="8" t="s">
        <v>6</v>
      </c>
      <c r="Y36" s="8" t="s">
        <v>129</v>
      </c>
      <c r="Z36" s="8" t="s">
        <v>6</v>
      </c>
      <c r="AA36" s="8" t="s">
        <v>6</v>
      </c>
      <c r="AB36" s="8" t="s">
        <v>129</v>
      </c>
    </row>
    <row r="37" spans="1:28" ht="11.25">
      <c r="A37" s="2" t="s">
        <v>171</v>
      </c>
      <c r="B37" s="8">
        <v>35</v>
      </c>
      <c r="C37" s="8" t="s">
        <v>221</v>
      </c>
      <c r="D37" s="8">
        <v>4</v>
      </c>
      <c r="E37" s="8" t="s">
        <v>130</v>
      </c>
      <c r="F37" s="8" t="s">
        <v>27</v>
      </c>
      <c r="G37" s="8" t="s">
        <v>33</v>
      </c>
      <c r="H37" s="8" t="s">
        <v>37</v>
      </c>
      <c r="I37" s="8" t="s">
        <v>118</v>
      </c>
      <c r="J37" s="8" t="s">
        <v>42</v>
      </c>
      <c r="K37" s="8" t="s">
        <v>119</v>
      </c>
      <c r="L37" s="8" t="s">
        <v>101</v>
      </c>
      <c r="M37" s="8" t="s">
        <v>5</v>
      </c>
      <c r="N37" s="8" t="s">
        <v>111</v>
      </c>
      <c r="O37" s="9" t="s">
        <v>103</v>
      </c>
      <c r="P37" s="8" t="s">
        <v>104</v>
      </c>
      <c r="Q37" s="8" t="s">
        <v>6</v>
      </c>
      <c r="R37" s="8" t="s">
        <v>33</v>
      </c>
      <c r="S37" s="9" t="s">
        <v>12</v>
      </c>
      <c r="T37" s="9" t="s">
        <v>14</v>
      </c>
      <c r="U37" s="9" t="s">
        <v>17</v>
      </c>
      <c r="V37" s="9" t="s">
        <v>22</v>
      </c>
      <c r="W37" s="8" t="s">
        <v>24</v>
      </c>
      <c r="X37" s="8" t="s">
        <v>6</v>
      </c>
      <c r="Y37" s="8" t="s">
        <v>129</v>
      </c>
      <c r="Z37" s="8" t="s">
        <v>6</v>
      </c>
      <c r="AA37" s="8" t="s">
        <v>6</v>
      </c>
      <c r="AB37" s="8" t="s">
        <v>130</v>
      </c>
    </row>
    <row r="38" spans="1:28" ht="11.25">
      <c r="A38" s="2" t="s">
        <v>172</v>
      </c>
      <c r="B38" s="8">
        <v>36</v>
      </c>
      <c r="C38" s="8" t="s">
        <v>222</v>
      </c>
      <c r="D38" s="8">
        <v>4</v>
      </c>
      <c r="E38" s="8" t="s">
        <v>130</v>
      </c>
      <c r="F38" s="8" t="s">
        <v>27</v>
      </c>
      <c r="G38" s="8" t="s">
        <v>33</v>
      </c>
      <c r="H38" s="8" t="s">
        <v>37</v>
      </c>
      <c r="I38" s="8" t="s">
        <v>118</v>
      </c>
      <c r="J38" s="8" t="s">
        <v>42</v>
      </c>
      <c r="K38" s="8" t="s">
        <v>119</v>
      </c>
      <c r="L38" s="8" t="s">
        <v>101</v>
      </c>
      <c r="M38" s="8" t="s">
        <v>5</v>
      </c>
      <c r="N38" s="8" t="s">
        <v>111</v>
      </c>
      <c r="O38" s="9" t="s">
        <v>103</v>
      </c>
      <c r="P38" s="8" t="s">
        <v>104</v>
      </c>
      <c r="Q38" s="8" t="s">
        <v>6</v>
      </c>
      <c r="R38" s="8" t="s">
        <v>33</v>
      </c>
      <c r="S38" s="9" t="s">
        <v>12</v>
      </c>
      <c r="T38" s="9" t="s">
        <v>14</v>
      </c>
      <c r="U38" s="9" t="s">
        <v>17</v>
      </c>
      <c r="V38" s="9" t="s">
        <v>22</v>
      </c>
      <c r="W38" s="8" t="s">
        <v>24</v>
      </c>
      <c r="X38" s="8" t="s">
        <v>6</v>
      </c>
      <c r="Y38" s="8" t="s">
        <v>129</v>
      </c>
      <c r="Z38" s="8" t="s">
        <v>6</v>
      </c>
      <c r="AA38" s="8" t="s">
        <v>6</v>
      </c>
      <c r="AB38" s="8" t="s">
        <v>130</v>
      </c>
    </row>
    <row r="39" spans="1:28" ht="11.25">
      <c r="A39" s="2" t="s">
        <v>173</v>
      </c>
      <c r="B39" s="8">
        <v>37</v>
      </c>
      <c r="C39" s="8" t="s">
        <v>223</v>
      </c>
      <c r="D39" s="8">
        <v>4</v>
      </c>
      <c r="E39" s="8" t="s">
        <v>130</v>
      </c>
      <c r="F39" s="8" t="s">
        <v>27</v>
      </c>
      <c r="G39" s="8" t="s">
        <v>33</v>
      </c>
      <c r="H39" s="8" t="s">
        <v>37</v>
      </c>
      <c r="I39" s="8" t="s">
        <v>118</v>
      </c>
      <c r="J39" s="8" t="s">
        <v>42</v>
      </c>
      <c r="K39" s="8" t="s">
        <v>119</v>
      </c>
      <c r="L39" s="8" t="s">
        <v>101</v>
      </c>
      <c r="M39" s="8" t="s">
        <v>5</v>
      </c>
      <c r="N39" s="8" t="s">
        <v>111</v>
      </c>
      <c r="O39" s="9" t="s">
        <v>103</v>
      </c>
      <c r="P39" s="8" t="s">
        <v>104</v>
      </c>
      <c r="Q39" s="8" t="s">
        <v>6</v>
      </c>
      <c r="R39" s="8" t="s">
        <v>33</v>
      </c>
      <c r="S39" s="9" t="s">
        <v>12</v>
      </c>
      <c r="T39" s="9" t="s">
        <v>14</v>
      </c>
      <c r="U39" s="9" t="s">
        <v>17</v>
      </c>
      <c r="V39" s="9" t="s">
        <v>22</v>
      </c>
      <c r="W39" s="8" t="s">
        <v>24</v>
      </c>
      <c r="X39" s="8" t="s">
        <v>6</v>
      </c>
      <c r="Y39" s="8" t="s">
        <v>129</v>
      </c>
      <c r="Z39" s="8" t="s">
        <v>6</v>
      </c>
      <c r="AA39" s="8" t="s">
        <v>6</v>
      </c>
      <c r="AB39" s="8" t="s">
        <v>130</v>
      </c>
    </row>
    <row r="40" spans="1:28" ht="11.25">
      <c r="A40" s="2" t="s">
        <v>174</v>
      </c>
      <c r="B40" s="8">
        <v>38</v>
      </c>
      <c r="C40" s="8" t="s">
        <v>224</v>
      </c>
      <c r="D40" s="8">
        <v>4</v>
      </c>
      <c r="E40" s="8" t="s">
        <v>130</v>
      </c>
      <c r="F40" s="8" t="s">
        <v>27</v>
      </c>
      <c r="G40" s="8" t="s">
        <v>33</v>
      </c>
      <c r="H40" s="8" t="s">
        <v>37</v>
      </c>
      <c r="I40" s="8" t="s">
        <v>118</v>
      </c>
      <c r="J40" s="8" t="s">
        <v>42</v>
      </c>
      <c r="K40" s="8" t="s">
        <v>119</v>
      </c>
      <c r="L40" s="8" t="s">
        <v>101</v>
      </c>
      <c r="M40" s="8" t="s">
        <v>5</v>
      </c>
      <c r="N40" s="8" t="s">
        <v>111</v>
      </c>
      <c r="O40" s="9" t="s">
        <v>103</v>
      </c>
      <c r="P40" s="8" t="s">
        <v>104</v>
      </c>
      <c r="Q40" s="8" t="s">
        <v>6</v>
      </c>
      <c r="R40" s="8" t="s">
        <v>33</v>
      </c>
      <c r="S40" s="9" t="s">
        <v>12</v>
      </c>
      <c r="T40" s="9" t="s">
        <v>14</v>
      </c>
      <c r="U40" s="9" t="s">
        <v>17</v>
      </c>
      <c r="V40" s="9" t="s">
        <v>22</v>
      </c>
      <c r="W40" s="8" t="s">
        <v>24</v>
      </c>
      <c r="X40" s="8" t="s">
        <v>6</v>
      </c>
      <c r="Y40" s="8" t="s">
        <v>129</v>
      </c>
      <c r="Z40" s="8" t="s">
        <v>6</v>
      </c>
      <c r="AA40" s="8" t="s">
        <v>6</v>
      </c>
      <c r="AB40" s="8" t="s">
        <v>129</v>
      </c>
    </row>
    <row r="41" spans="1:28" ht="11.25">
      <c r="A41" s="2" t="s">
        <v>175</v>
      </c>
      <c r="B41" s="8">
        <v>39</v>
      </c>
      <c r="C41" s="8" t="s">
        <v>225</v>
      </c>
      <c r="D41" s="8">
        <v>4</v>
      </c>
      <c r="E41" s="8" t="s">
        <v>130</v>
      </c>
      <c r="F41" s="8" t="s">
        <v>27</v>
      </c>
      <c r="G41" s="8" t="s">
        <v>33</v>
      </c>
      <c r="H41" s="8" t="s">
        <v>37</v>
      </c>
      <c r="I41" s="8" t="s">
        <v>118</v>
      </c>
      <c r="J41" s="8" t="s">
        <v>42</v>
      </c>
      <c r="K41" s="8" t="s">
        <v>119</v>
      </c>
      <c r="L41" s="8" t="s">
        <v>101</v>
      </c>
      <c r="M41" s="8" t="s">
        <v>5</v>
      </c>
      <c r="N41" s="8" t="s">
        <v>111</v>
      </c>
      <c r="O41" s="9" t="s">
        <v>103</v>
      </c>
      <c r="P41" s="8" t="s">
        <v>104</v>
      </c>
      <c r="Q41" s="8" t="s">
        <v>6</v>
      </c>
      <c r="R41" s="8" t="s">
        <v>33</v>
      </c>
      <c r="S41" s="9" t="s">
        <v>12</v>
      </c>
      <c r="T41" s="9" t="s">
        <v>14</v>
      </c>
      <c r="U41" s="9" t="s">
        <v>17</v>
      </c>
      <c r="V41" s="9" t="s">
        <v>22</v>
      </c>
      <c r="W41" s="8" t="s">
        <v>24</v>
      </c>
      <c r="X41" s="8" t="s">
        <v>6</v>
      </c>
      <c r="Y41" s="8" t="s">
        <v>129</v>
      </c>
      <c r="Z41" s="8" t="s">
        <v>6</v>
      </c>
      <c r="AA41" s="8" t="s">
        <v>6</v>
      </c>
      <c r="AB41" s="8" t="s">
        <v>129</v>
      </c>
    </row>
    <row r="42" spans="1:28" ht="11.25">
      <c r="A42" s="2" t="s">
        <v>176</v>
      </c>
      <c r="B42" s="8">
        <v>40</v>
      </c>
      <c r="C42" s="8" t="s">
        <v>226</v>
      </c>
      <c r="D42" s="8">
        <v>4</v>
      </c>
      <c r="E42" s="8" t="s">
        <v>130</v>
      </c>
      <c r="F42" s="8" t="s">
        <v>27</v>
      </c>
      <c r="G42" s="8" t="s">
        <v>35</v>
      </c>
      <c r="H42" s="8" t="s">
        <v>37</v>
      </c>
      <c r="I42" s="8" t="s">
        <v>118</v>
      </c>
      <c r="J42" s="8" t="s">
        <v>42</v>
      </c>
      <c r="K42" s="8" t="s">
        <v>119</v>
      </c>
      <c r="L42" s="8" t="s">
        <v>101</v>
      </c>
      <c r="M42" s="8" t="s">
        <v>5</v>
      </c>
      <c r="N42" s="8" t="s">
        <v>111</v>
      </c>
      <c r="O42" s="9" t="s">
        <v>103</v>
      </c>
      <c r="P42" s="8" t="s">
        <v>104</v>
      </c>
      <c r="Q42" s="8" t="s">
        <v>6</v>
      </c>
      <c r="R42" s="8" t="s">
        <v>33</v>
      </c>
      <c r="S42" s="9" t="s">
        <v>12</v>
      </c>
      <c r="T42" s="9" t="s">
        <v>14</v>
      </c>
      <c r="U42" s="9" t="s">
        <v>17</v>
      </c>
      <c r="V42" s="9" t="s">
        <v>21</v>
      </c>
      <c r="W42" s="8" t="s">
        <v>23</v>
      </c>
      <c r="X42" s="8" t="s">
        <v>15</v>
      </c>
      <c r="Y42" s="8" t="s">
        <v>129</v>
      </c>
      <c r="Z42" s="8" t="s">
        <v>114</v>
      </c>
      <c r="AA42" s="8" t="s">
        <v>116</v>
      </c>
      <c r="AB42" s="8" t="s">
        <v>130</v>
      </c>
    </row>
    <row r="43" spans="1:28" ht="11.25">
      <c r="A43" s="2" t="s">
        <v>177</v>
      </c>
      <c r="B43" s="8">
        <v>41</v>
      </c>
      <c r="C43" s="8" t="s">
        <v>227</v>
      </c>
      <c r="D43" s="8">
        <v>4</v>
      </c>
      <c r="E43" s="8" t="s">
        <v>130</v>
      </c>
      <c r="F43" s="8" t="s">
        <v>27</v>
      </c>
      <c r="G43" s="8" t="s">
        <v>35</v>
      </c>
      <c r="H43" s="8" t="s">
        <v>37</v>
      </c>
      <c r="I43" s="8" t="s">
        <v>118</v>
      </c>
      <c r="J43" s="8" t="s">
        <v>42</v>
      </c>
      <c r="K43" s="8" t="s">
        <v>119</v>
      </c>
      <c r="L43" s="8" t="s">
        <v>101</v>
      </c>
      <c r="M43" s="8" t="s">
        <v>5</v>
      </c>
      <c r="N43" s="8" t="s">
        <v>111</v>
      </c>
      <c r="O43" s="9" t="s">
        <v>103</v>
      </c>
      <c r="P43" s="8" t="s">
        <v>104</v>
      </c>
      <c r="Q43" s="8" t="s">
        <v>6</v>
      </c>
      <c r="R43" s="8" t="s">
        <v>33</v>
      </c>
      <c r="S43" s="9" t="s">
        <v>12</v>
      </c>
      <c r="T43" s="9" t="s">
        <v>14</v>
      </c>
      <c r="U43" s="9" t="s">
        <v>17</v>
      </c>
      <c r="V43" s="9" t="s">
        <v>22</v>
      </c>
      <c r="W43" s="8" t="s">
        <v>24</v>
      </c>
      <c r="X43" s="8" t="s">
        <v>6</v>
      </c>
      <c r="Y43" s="8" t="s">
        <v>129</v>
      </c>
      <c r="Z43" s="8" t="s">
        <v>6</v>
      </c>
      <c r="AA43" s="8" t="s">
        <v>6</v>
      </c>
      <c r="AB43" s="8" t="s">
        <v>130</v>
      </c>
    </row>
    <row r="44" spans="1:28" ht="11.25">
      <c r="A44" s="2" t="s">
        <v>178</v>
      </c>
      <c r="B44" s="8">
        <v>42</v>
      </c>
      <c r="C44" s="8" t="s">
        <v>228</v>
      </c>
      <c r="D44" s="8">
        <v>4</v>
      </c>
      <c r="E44" s="8" t="s">
        <v>130</v>
      </c>
      <c r="F44" s="8" t="s">
        <v>27</v>
      </c>
      <c r="G44" s="8" t="s">
        <v>33</v>
      </c>
      <c r="H44" s="8" t="s">
        <v>37</v>
      </c>
      <c r="I44" s="8" t="s">
        <v>118</v>
      </c>
      <c r="J44" s="8" t="s">
        <v>43</v>
      </c>
      <c r="K44" s="8" t="s">
        <v>119</v>
      </c>
      <c r="L44" s="8" t="s">
        <v>101</v>
      </c>
      <c r="M44" s="8" t="s">
        <v>5</v>
      </c>
      <c r="N44" s="8" t="s">
        <v>111</v>
      </c>
      <c r="O44" s="9" t="s">
        <v>103</v>
      </c>
      <c r="P44" s="8" t="s">
        <v>104</v>
      </c>
      <c r="Q44" s="8" t="s">
        <v>6</v>
      </c>
      <c r="R44" s="8" t="s">
        <v>105</v>
      </c>
      <c r="S44" s="9" t="s">
        <v>12</v>
      </c>
      <c r="T44" s="9" t="s">
        <v>14</v>
      </c>
      <c r="U44" s="9" t="s">
        <v>17</v>
      </c>
      <c r="V44" s="9" t="s">
        <v>22</v>
      </c>
      <c r="W44" s="8" t="s">
        <v>24</v>
      </c>
      <c r="X44" s="8" t="s">
        <v>6</v>
      </c>
      <c r="Y44" s="8" t="s">
        <v>129</v>
      </c>
      <c r="Z44" s="8" t="s">
        <v>6</v>
      </c>
      <c r="AA44" s="8" t="s">
        <v>6</v>
      </c>
      <c r="AB44" s="8" t="s">
        <v>129</v>
      </c>
    </row>
    <row r="45" spans="1:28" ht="11.25">
      <c r="A45" s="2" t="s">
        <v>179</v>
      </c>
      <c r="B45" s="8">
        <v>43</v>
      </c>
      <c r="C45" s="8" t="s">
        <v>229</v>
      </c>
      <c r="D45" s="8">
        <v>4</v>
      </c>
      <c r="E45" s="8" t="s">
        <v>130</v>
      </c>
      <c r="F45" s="8" t="s">
        <v>27</v>
      </c>
      <c r="G45" s="8" t="s">
        <v>34</v>
      </c>
      <c r="H45" s="8" t="s">
        <v>37</v>
      </c>
      <c r="I45" s="8" t="s">
        <v>118</v>
      </c>
      <c r="J45" s="8" t="s">
        <v>42</v>
      </c>
      <c r="K45" s="8" t="s">
        <v>119</v>
      </c>
      <c r="L45" s="8" t="s">
        <v>101</v>
      </c>
      <c r="M45" s="8" t="s">
        <v>5</v>
      </c>
      <c r="N45" s="8" t="s">
        <v>111</v>
      </c>
      <c r="O45" s="9" t="s">
        <v>103</v>
      </c>
      <c r="P45" s="8" t="s">
        <v>104</v>
      </c>
      <c r="Q45" s="8" t="s">
        <v>6</v>
      </c>
      <c r="R45" s="8" t="s">
        <v>33</v>
      </c>
      <c r="S45" s="9" t="s">
        <v>12</v>
      </c>
      <c r="T45" s="9" t="s">
        <v>14</v>
      </c>
      <c r="U45" s="9" t="s">
        <v>17</v>
      </c>
      <c r="V45" s="9" t="s">
        <v>22</v>
      </c>
      <c r="W45" s="8" t="s">
        <v>24</v>
      </c>
      <c r="X45" s="8" t="s">
        <v>6</v>
      </c>
      <c r="Y45" s="8" t="s">
        <v>129</v>
      </c>
      <c r="Z45" s="8" t="s">
        <v>6</v>
      </c>
      <c r="AA45" s="8" t="s">
        <v>6</v>
      </c>
      <c r="AB45" s="8" t="s">
        <v>130</v>
      </c>
    </row>
    <row r="46" spans="1:28" ht="11.25">
      <c r="A46" s="2" t="s">
        <v>180</v>
      </c>
      <c r="B46" s="8">
        <v>44</v>
      </c>
      <c r="C46" s="8" t="s">
        <v>230</v>
      </c>
      <c r="D46" s="8">
        <v>4</v>
      </c>
      <c r="E46" s="8" t="s">
        <v>130</v>
      </c>
      <c r="F46" s="8" t="s">
        <v>27</v>
      </c>
      <c r="G46" s="8" t="s">
        <v>33</v>
      </c>
      <c r="H46" s="8" t="s">
        <v>37</v>
      </c>
      <c r="I46" s="8" t="s">
        <v>117</v>
      </c>
      <c r="J46" s="8" t="s">
        <v>43</v>
      </c>
      <c r="K46" s="8" t="s">
        <v>119</v>
      </c>
      <c r="L46" s="8" t="s">
        <v>101</v>
      </c>
      <c r="M46" s="8" t="s">
        <v>5</v>
      </c>
      <c r="N46" s="8" t="s">
        <v>111</v>
      </c>
      <c r="O46" s="9" t="s">
        <v>103</v>
      </c>
      <c r="P46" s="8" t="s">
        <v>104</v>
      </c>
      <c r="Q46" s="8" t="s">
        <v>6</v>
      </c>
      <c r="R46" s="8" t="s">
        <v>33</v>
      </c>
      <c r="S46" s="9" t="s">
        <v>12</v>
      </c>
      <c r="T46" s="9" t="s">
        <v>14</v>
      </c>
      <c r="U46" s="9" t="s">
        <v>17</v>
      </c>
      <c r="V46" s="9" t="s">
        <v>22</v>
      </c>
      <c r="W46" s="8" t="s">
        <v>24</v>
      </c>
      <c r="X46" s="8" t="s">
        <v>6</v>
      </c>
      <c r="Y46" s="8" t="s">
        <v>129</v>
      </c>
      <c r="Z46" s="8" t="s">
        <v>6</v>
      </c>
      <c r="AA46" s="8" t="s">
        <v>6</v>
      </c>
      <c r="AB46" s="8" t="s">
        <v>130</v>
      </c>
    </row>
    <row r="47" spans="1:28" ht="11.25">
      <c r="A47" s="2" t="s">
        <v>181</v>
      </c>
      <c r="B47" s="8">
        <v>45</v>
      </c>
      <c r="C47" s="8" t="s">
        <v>231</v>
      </c>
      <c r="D47" s="8">
        <v>4</v>
      </c>
      <c r="E47" s="8" t="s">
        <v>130</v>
      </c>
      <c r="F47" s="8" t="s">
        <v>27</v>
      </c>
      <c r="G47" s="8" t="s">
        <v>33</v>
      </c>
      <c r="H47" s="8" t="s">
        <v>37</v>
      </c>
      <c r="I47" s="8" t="s">
        <v>118</v>
      </c>
      <c r="J47" s="8" t="s">
        <v>43</v>
      </c>
      <c r="K47" s="8" t="s">
        <v>119</v>
      </c>
      <c r="L47" s="8" t="s">
        <v>101</v>
      </c>
      <c r="M47" s="8" t="s">
        <v>5</v>
      </c>
      <c r="N47" s="8" t="s">
        <v>111</v>
      </c>
      <c r="O47" s="9" t="s">
        <v>103</v>
      </c>
      <c r="P47" s="8" t="s">
        <v>104</v>
      </c>
      <c r="Q47" s="8" t="s">
        <v>6</v>
      </c>
      <c r="R47" s="8" t="s">
        <v>33</v>
      </c>
      <c r="S47" s="9" t="s">
        <v>12</v>
      </c>
      <c r="T47" s="9" t="s">
        <v>14</v>
      </c>
      <c r="U47" s="9" t="s">
        <v>17</v>
      </c>
      <c r="V47" s="9" t="s">
        <v>22</v>
      </c>
      <c r="W47" s="8" t="s">
        <v>24</v>
      </c>
      <c r="X47" s="8" t="s">
        <v>6</v>
      </c>
      <c r="Y47" s="8" t="s">
        <v>129</v>
      </c>
      <c r="Z47" s="8" t="s">
        <v>6</v>
      </c>
      <c r="AA47" s="8" t="s">
        <v>6</v>
      </c>
      <c r="AB47" s="8" t="s">
        <v>130</v>
      </c>
    </row>
    <row r="48" spans="1:28" ht="11.25">
      <c r="A48" s="2" t="s">
        <v>182</v>
      </c>
      <c r="B48" s="8">
        <v>46</v>
      </c>
      <c r="C48" s="8" t="s">
        <v>232</v>
      </c>
      <c r="D48" s="8">
        <v>4</v>
      </c>
      <c r="E48" s="8" t="s">
        <v>130</v>
      </c>
      <c r="F48" s="8" t="s">
        <v>27</v>
      </c>
      <c r="G48" s="8" t="s">
        <v>33</v>
      </c>
      <c r="H48" s="8" t="s">
        <v>37</v>
      </c>
      <c r="I48" s="8" t="s">
        <v>118</v>
      </c>
      <c r="J48" s="8" t="s">
        <v>42</v>
      </c>
      <c r="K48" s="8" t="s">
        <v>119</v>
      </c>
      <c r="L48" s="8" t="s">
        <v>101</v>
      </c>
      <c r="M48" s="8" t="s">
        <v>5</v>
      </c>
      <c r="N48" s="8" t="s">
        <v>111</v>
      </c>
      <c r="O48" s="9" t="s">
        <v>103</v>
      </c>
      <c r="P48" s="8" t="s">
        <v>104</v>
      </c>
      <c r="Q48" s="8" t="s">
        <v>6</v>
      </c>
      <c r="R48" s="8" t="s">
        <v>105</v>
      </c>
      <c r="S48" s="9" t="s">
        <v>12</v>
      </c>
      <c r="T48" s="9" t="s">
        <v>14</v>
      </c>
      <c r="U48" s="9" t="s">
        <v>17</v>
      </c>
      <c r="V48" s="9" t="s">
        <v>22</v>
      </c>
      <c r="W48" s="8" t="s">
        <v>24</v>
      </c>
      <c r="X48" s="8" t="s">
        <v>6</v>
      </c>
      <c r="Y48" s="8" t="s">
        <v>129</v>
      </c>
      <c r="Z48" s="8" t="s">
        <v>6</v>
      </c>
      <c r="AA48" s="8" t="s">
        <v>6</v>
      </c>
      <c r="AB48" s="8" t="s">
        <v>130</v>
      </c>
    </row>
    <row r="49" spans="1:28" ht="11.25">
      <c r="A49" s="2" t="s">
        <v>183</v>
      </c>
      <c r="B49" s="8">
        <v>47</v>
      </c>
      <c r="C49" s="8" t="s">
        <v>233</v>
      </c>
      <c r="D49" s="8">
        <v>4</v>
      </c>
      <c r="E49" s="8" t="s">
        <v>130</v>
      </c>
      <c r="F49" s="8" t="s">
        <v>27</v>
      </c>
      <c r="G49" s="8" t="s">
        <v>33</v>
      </c>
      <c r="H49" s="8" t="s">
        <v>37</v>
      </c>
      <c r="I49" s="8" t="s">
        <v>118</v>
      </c>
      <c r="J49" s="8" t="s">
        <v>43</v>
      </c>
      <c r="K49" s="8" t="s">
        <v>119</v>
      </c>
      <c r="L49" s="8" t="s">
        <v>101</v>
      </c>
      <c r="M49" s="8" t="s">
        <v>5</v>
      </c>
      <c r="N49" s="8" t="s">
        <v>111</v>
      </c>
      <c r="O49" s="9" t="s">
        <v>103</v>
      </c>
      <c r="P49" s="8" t="s">
        <v>104</v>
      </c>
      <c r="Q49" s="8" t="s">
        <v>6</v>
      </c>
      <c r="R49" s="8" t="s">
        <v>33</v>
      </c>
      <c r="S49" s="9" t="s">
        <v>12</v>
      </c>
      <c r="T49" s="9" t="s">
        <v>14</v>
      </c>
      <c r="U49" s="9" t="s">
        <v>17</v>
      </c>
      <c r="V49" s="9" t="s">
        <v>22</v>
      </c>
      <c r="W49" s="8" t="s">
        <v>23</v>
      </c>
      <c r="X49" s="8" t="s">
        <v>15</v>
      </c>
      <c r="Y49" s="8" t="s">
        <v>129</v>
      </c>
      <c r="Z49" s="8" t="s">
        <v>114</v>
      </c>
      <c r="AA49" s="8" t="s">
        <v>107</v>
      </c>
      <c r="AB49" s="8" t="s">
        <v>130</v>
      </c>
    </row>
    <row r="50" spans="1:28" ht="11.25">
      <c r="A50" s="2" t="s">
        <v>184</v>
      </c>
      <c r="B50" s="8">
        <v>48</v>
      </c>
      <c r="C50" s="8" t="s">
        <v>234</v>
      </c>
      <c r="D50" s="8">
        <v>4</v>
      </c>
      <c r="E50" s="8" t="s">
        <v>130</v>
      </c>
      <c r="F50" s="8" t="s">
        <v>27</v>
      </c>
      <c r="G50" s="8" t="s">
        <v>33</v>
      </c>
      <c r="H50" s="8" t="s">
        <v>99</v>
      </c>
      <c r="I50" s="8" t="s">
        <v>118</v>
      </c>
      <c r="J50" s="8" t="s">
        <v>42</v>
      </c>
      <c r="K50" s="8" t="s">
        <v>119</v>
      </c>
      <c r="L50" s="8" t="s">
        <v>101</v>
      </c>
      <c r="M50" s="8" t="s">
        <v>5</v>
      </c>
      <c r="N50" s="8" t="s">
        <v>111</v>
      </c>
      <c r="O50" s="9" t="s">
        <v>103</v>
      </c>
      <c r="P50" s="8" t="s">
        <v>104</v>
      </c>
      <c r="Q50" s="8" t="s">
        <v>6</v>
      </c>
      <c r="R50" s="8" t="s">
        <v>33</v>
      </c>
      <c r="S50" s="9" t="s">
        <v>12</v>
      </c>
      <c r="T50" s="9" t="s">
        <v>14</v>
      </c>
      <c r="U50" s="9" t="s">
        <v>17</v>
      </c>
      <c r="V50" s="9" t="s">
        <v>22</v>
      </c>
      <c r="W50" s="8" t="s">
        <v>24</v>
      </c>
      <c r="X50" s="8" t="s">
        <v>6</v>
      </c>
      <c r="Y50" s="8" t="s">
        <v>129</v>
      </c>
      <c r="Z50" s="8" t="s">
        <v>6</v>
      </c>
      <c r="AA50" s="8" t="s">
        <v>6</v>
      </c>
      <c r="AB50" s="8" t="s">
        <v>129</v>
      </c>
    </row>
    <row r="51" spans="1:28" ht="11.25">
      <c r="A51" s="2" t="s">
        <v>185</v>
      </c>
      <c r="B51" s="8">
        <v>49</v>
      </c>
      <c r="C51" s="8" t="s">
        <v>235</v>
      </c>
      <c r="D51" s="8">
        <v>4</v>
      </c>
      <c r="E51" s="8" t="s">
        <v>130</v>
      </c>
      <c r="F51" s="8" t="s">
        <v>27</v>
      </c>
      <c r="G51" s="8" t="s">
        <v>33</v>
      </c>
      <c r="H51" s="8" t="s">
        <v>99</v>
      </c>
      <c r="I51" s="8" t="s">
        <v>117</v>
      </c>
      <c r="J51" s="8" t="s">
        <v>44</v>
      </c>
      <c r="K51" s="8" t="s">
        <v>100</v>
      </c>
      <c r="L51" s="8" t="s">
        <v>101</v>
      </c>
      <c r="M51" s="8" t="s">
        <v>5</v>
      </c>
      <c r="N51" s="8" t="s">
        <v>111</v>
      </c>
      <c r="O51" s="9" t="s">
        <v>103</v>
      </c>
      <c r="P51" s="8" t="s">
        <v>104</v>
      </c>
      <c r="Q51" s="8" t="s">
        <v>6</v>
      </c>
      <c r="R51" s="8" t="s">
        <v>33</v>
      </c>
      <c r="S51" s="9" t="s">
        <v>12</v>
      </c>
      <c r="T51" s="9" t="s">
        <v>14</v>
      </c>
      <c r="U51" s="9" t="s">
        <v>17</v>
      </c>
      <c r="V51" s="9" t="s">
        <v>22</v>
      </c>
      <c r="W51" s="8" t="s">
        <v>24</v>
      </c>
      <c r="X51" s="8" t="s">
        <v>6</v>
      </c>
      <c r="Y51" s="8" t="s">
        <v>129</v>
      </c>
      <c r="Z51" s="8" t="s">
        <v>6</v>
      </c>
      <c r="AA51" s="8" t="s">
        <v>6</v>
      </c>
      <c r="AB51" s="8" t="s">
        <v>129</v>
      </c>
    </row>
    <row r="52" spans="1:28" ht="11.25">
      <c r="A52" s="2" t="s">
        <v>186</v>
      </c>
      <c r="B52" s="8">
        <v>50</v>
      </c>
      <c r="C52" s="8" t="s">
        <v>236</v>
      </c>
      <c r="D52" s="8">
        <v>4</v>
      </c>
      <c r="E52" s="8" t="s">
        <v>130</v>
      </c>
      <c r="F52" s="8" t="s">
        <v>27</v>
      </c>
      <c r="G52" s="8" t="s">
        <v>33</v>
      </c>
      <c r="H52" s="8" t="s">
        <v>99</v>
      </c>
      <c r="I52" s="8" t="s">
        <v>118</v>
      </c>
      <c r="J52" s="8" t="s">
        <v>42</v>
      </c>
      <c r="K52" s="8" t="s">
        <v>119</v>
      </c>
      <c r="L52" s="8" t="s">
        <v>101</v>
      </c>
      <c r="M52" s="8" t="s">
        <v>102</v>
      </c>
      <c r="N52" s="8" t="s">
        <v>111</v>
      </c>
      <c r="O52" s="9" t="s">
        <v>103</v>
      </c>
      <c r="P52" s="8" t="s">
        <v>104</v>
      </c>
      <c r="Q52" s="8" t="s">
        <v>6</v>
      </c>
      <c r="R52" s="8" t="s">
        <v>33</v>
      </c>
      <c r="S52" s="9" t="s">
        <v>12</v>
      </c>
      <c r="T52" s="9" t="s">
        <v>14</v>
      </c>
      <c r="U52" s="9" t="s">
        <v>17</v>
      </c>
      <c r="V52" s="9" t="s">
        <v>22</v>
      </c>
      <c r="W52" s="8" t="s">
        <v>24</v>
      </c>
      <c r="X52" s="8" t="s">
        <v>6</v>
      </c>
      <c r="Y52" s="8" t="s">
        <v>129</v>
      </c>
      <c r="Z52" s="8" t="s">
        <v>6</v>
      </c>
      <c r="AA52" s="8" t="s">
        <v>6</v>
      </c>
      <c r="AB52" s="8" t="s">
        <v>129</v>
      </c>
    </row>
    <row r="56" spans="6:28" ht="11.25">
      <c r="F56" s="8">
        <f>COUNTIF(F3:F55,"não veiculado")</f>
        <v>0</v>
      </c>
      <c r="G56" s="8">
        <f>COUNTIF(G3:G55,"unitário")</f>
        <v>9</v>
      </c>
      <c r="H56" s="8">
        <f>COUNTIF(H3:H55,"material")</f>
        <v>29</v>
      </c>
      <c r="I56" s="8">
        <f>COUNTIF(I3:I55,"estudo")</f>
        <v>8</v>
      </c>
      <c r="J56" s="8">
        <f>COUNTIF(J3:J55,"enunciado")</f>
        <v>4</v>
      </c>
      <c r="K56" s="8">
        <f>COUNTIF(K3:K55,"não sustentado")</f>
        <v>2</v>
      </c>
      <c r="L56" s="8">
        <f>COUNTIF(L3:L55,"não suportado")</f>
        <v>0</v>
      </c>
      <c r="M56" s="8">
        <f>COUNTIF(M3:M55,"sem CM")</f>
        <v>5</v>
      </c>
      <c r="N56" s="8">
        <f>COUNTIF(N3:N55,"não aferido")</f>
        <v>0</v>
      </c>
      <c r="O56" s="8">
        <f>COUNTIF(O3:O55,"sem prioridade")</f>
        <v>0</v>
      </c>
      <c r="P56" s="8">
        <f>COUNTIF(P3:P55,"não prioritário")</f>
        <v>0</v>
      </c>
      <c r="Q56" s="8">
        <f>COUNTIF(Q3:Q55,"estratégico")</f>
        <v>0</v>
      </c>
      <c r="R56" s="8">
        <f>COUNTIF(R3:R55,"simples")</f>
        <v>40</v>
      </c>
      <c r="S56" s="8">
        <f>COUNTIF(S3:S55,"QV")</f>
        <v>35</v>
      </c>
      <c r="T56" s="8">
        <f>COUNTIF(T3:T55,"U")</f>
        <v>44</v>
      </c>
      <c r="U56" s="8">
        <f>COUNTIF(U3:U55,"B")</f>
        <v>46</v>
      </c>
      <c r="V56" s="8">
        <f>COUNTIF(V3:V55,"L")</f>
        <v>46</v>
      </c>
      <c r="W56" s="8">
        <f>COUNTIF(W3:W55,"M")</f>
        <v>27</v>
      </c>
      <c r="X56" s="8">
        <f>COUNTIF(X3:X55,"E")</f>
        <v>17</v>
      </c>
      <c r="Y56" s="8">
        <f>COUNTIF(Y3:Y55,"não")</f>
        <v>50</v>
      </c>
      <c r="Z56" s="8">
        <f>COUNTIF(Z3:Z55,"C")</f>
        <v>0</v>
      </c>
      <c r="AA56" s="8">
        <f>COUNTIF(AA3:AA55,"SE")</f>
        <v>2</v>
      </c>
      <c r="AB56" s="8">
        <f>COUNTIF(AB3:AB55,"não")</f>
        <v>17</v>
      </c>
    </row>
    <row r="57" spans="6:28" ht="11.25">
      <c r="F57" s="8">
        <f>COUNTIF(F3:F55,"inerente")</f>
        <v>2</v>
      </c>
      <c r="G57" s="8">
        <f>COUNTIF(G3:G55,"simples")</f>
        <v>32</v>
      </c>
      <c r="H57" s="8">
        <f>COUNTIF(H3:H55,"misto")</f>
        <v>12</v>
      </c>
      <c r="I57" s="8">
        <f>COUNTIF(I3:I55,"acção")</f>
        <v>42</v>
      </c>
      <c r="J57" s="8">
        <f>COUNTIF(J3:J55,"parc. definido")</f>
        <v>17</v>
      </c>
      <c r="K57" s="8">
        <f>COUNTIF(K3:K55,"enquadrado")</f>
        <v>3</v>
      </c>
      <c r="L57" s="8">
        <f>COUNTIF(L3:L55,"suportado")</f>
        <v>50</v>
      </c>
      <c r="M57" s="8">
        <f>COUNTIF(M3:M55,"com CM")</f>
        <v>45</v>
      </c>
      <c r="N57" s="8">
        <f>COUNTIF(N3:N55,"descrito")</f>
        <v>50</v>
      </c>
      <c r="O57" s="8">
        <f>COUNTIF(O3:O55,"com prioridade implícita")</f>
        <v>50</v>
      </c>
      <c r="P57" s="8">
        <f>COUNTIF(P3:P55,"escalonado")</f>
        <v>50</v>
      </c>
      <c r="Q57" s="8">
        <f>COUNTIF(Q3:Q55,"não estratégico")</f>
        <v>0</v>
      </c>
      <c r="R57" s="8">
        <f>COUNTIF(R3:R55,"majorante")</f>
        <v>10</v>
      </c>
      <c r="S57" s="8">
        <f>COUNTIF(S3:S55,"Mista")</f>
        <v>7</v>
      </c>
      <c r="T57" s="8">
        <f>COUNTIF(T3:T55,"PE")</f>
        <v>6</v>
      </c>
      <c r="U57" s="8">
        <f>COUNTIF(U3:U55,"A")</f>
        <v>4</v>
      </c>
      <c r="V57" s="8">
        <f>COUNTIF(V3:V55,"SL")</f>
        <v>4</v>
      </c>
      <c r="W57" s="8">
        <f>COUNTIF(W3:W55,"SM")</f>
        <v>23</v>
      </c>
      <c r="X57" s="8">
        <f>COUNTIF(X3:X55,"OET")</f>
        <v>6</v>
      </c>
      <c r="Y57" s="8">
        <f>COUNTIF(Y3:Y55,"sim")</f>
        <v>0</v>
      </c>
      <c r="Z57" s="8">
        <f>COUNTIF(Z3:Z55,"CCU")</f>
        <v>19</v>
      </c>
      <c r="AA57" s="8">
        <f>COUNTIF(AA3:AA55,"EE")</f>
        <v>20</v>
      </c>
      <c r="AB57" s="8">
        <f>COUNTIF(AB3:AB55,"sim")</f>
        <v>33</v>
      </c>
    </row>
    <row r="58" spans="6:28" ht="11.25">
      <c r="F58" s="8">
        <f>COUNTIF(F3:F55,"veiculado")</f>
        <v>48</v>
      </c>
      <c r="G58" s="8">
        <f>COUNTIF(G3:G55,"complexo")</f>
        <v>7</v>
      </c>
      <c r="H58" s="8">
        <f>COUNTIF(H3:H55,"imaterial")</f>
        <v>9</v>
      </c>
      <c r="I58" s="8">
        <f>COUNTIF(I3:I55,"n.d.")</f>
        <v>0</v>
      </c>
      <c r="J58" s="8">
        <f>COUNTIF(J3:J55,"definido")</f>
        <v>29</v>
      </c>
      <c r="K58" s="8">
        <f>COUNTIF(K3:K55,"sustentado")</f>
        <v>45</v>
      </c>
      <c r="L58" s="8">
        <f>COUNTIF(L3:L55,"n.d.")</f>
        <v>0</v>
      </c>
      <c r="M58" s="8">
        <f>COUNTIF(M3:M55,"n.d.")</f>
        <v>0</v>
      </c>
      <c r="N58" s="8">
        <f>COUNTIF(N3:N55,"aferido")</f>
        <v>0</v>
      </c>
      <c r="O58" s="8">
        <f>COUNTIF(O3:O55,"com prioridade")</f>
        <v>0</v>
      </c>
      <c r="P58" s="8">
        <f>COUNTIF(P3:P55,"prioritário")</f>
        <v>0</v>
      </c>
      <c r="Q58" s="8">
        <f>COUNTIF(Q3:Q55,"n.a.")</f>
        <v>50</v>
      </c>
      <c r="R58" s="8">
        <f>COUNTIF(R3:R55,"n.d.")</f>
        <v>0</v>
      </c>
      <c r="S58" s="8">
        <f>COUNTIF(S3:S55,"Produtiva")</f>
        <v>8</v>
      </c>
      <c r="T58" s="8">
        <f>COUNTIF(T3:T55,"E")</f>
        <v>0</v>
      </c>
      <c r="X58" s="8">
        <f>COUNTIF(X3:X55,"n.a.")</f>
        <v>27</v>
      </c>
      <c r="Z58" s="8">
        <f>COUNTIF(Z3:Z55,"IPL")</f>
        <v>4</v>
      </c>
      <c r="AA58" s="8">
        <f>COUNTIF(AA3:AA55,"CV")</f>
        <v>1</v>
      </c>
      <c r="AB58" s="8">
        <f>COUNTIF(AB3:AB55,"n.a.")</f>
        <v>0</v>
      </c>
    </row>
    <row r="59" spans="7:27" ht="11.25">
      <c r="G59" s="8">
        <f>COUNTIF(G4:G56,"n.a.")</f>
        <v>2</v>
      </c>
      <c r="J59" s="8">
        <f>COUNTIF(J3:J55,"n.d.")</f>
        <v>0</v>
      </c>
      <c r="K59" s="8">
        <f>COUNTIF(K3:K55,"n.d.")</f>
        <v>0</v>
      </c>
      <c r="M59" s="8">
        <f>COUNTIF(M3:M55,"n.a.")</f>
        <v>0</v>
      </c>
      <c r="N59" s="8">
        <f>COUNTIF(N3:N55,"n.d.")</f>
        <v>0</v>
      </c>
      <c r="O59" s="8">
        <f>COUNTIF(O3:O55,"n.d.")</f>
        <v>0</v>
      </c>
      <c r="P59" s="8">
        <f>COUNTIF(P3:P55,"n.d.")</f>
        <v>0</v>
      </c>
      <c r="Z59" s="8">
        <f>COUNTIF(Z3:Z55,"PS")</f>
        <v>0</v>
      </c>
      <c r="AA59" s="8">
        <f>COUNTIF(AA3:AA55,"AC")</f>
        <v>0</v>
      </c>
    </row>
    <row r="60" spans="9:27" ht="11.25">
      <c r="I60" s="3"/>
      <c r="J60" s="3"/>
      <c r="K60" s="3"/>
      <c r="L60" s="3"/>
      <c r="M60" s="3"/>
      <c r="N60" s="3"/>
      <c r="O60" s="3"/>
      <c r="P60" s="8">
        <f>COUNTIF(P3:P55,"n.a.")</f>
        <v>0</v>
      </c>
      <c r="R60" s="3"/>
      <c r="Z60" s="8">
        <f>COUNTIF(Z3:Z55,"n.a.")</f>
        <v>27</v>
      </c>
      <c r="AA60" s="8">
        <f>COUNTIF(AA3:AA55,"n.a.")</f>
        <v>27</v>
      </c>
    </row>
    <row r="61" spans="7:28" ht="11.25">
      <c r="G61" s="3"/>
      <c r="M61" s="3"/>
      <c r="P61" s="3"/>
      <c r="Q61" s="3"/>
      <c r="X61" s="3"/>
      <c r="Z61" s="3"/>
      <c r="AA61" s="3"/>
      <c r="AB61" s="3"/>
    </row>
    <row r="62" spans="6:28" ht="11.25">
      <c r="F62" s="8">
        <f aca="true" t="shared" si="0" ref="F62:AA62">SUM(F56:F61)</f>
        <v>50</v>
      </c>
      <c r="G62" s="8">
        <f>SUM(G56:G60)</f>
        <v>50</v>
      </c>
      <c r="H62" s="8">
        <f>SUM(H56:H61)</f>
        <v>50</v>
      </c>
      <c r="I62" s="8">
        <f t="shared" si="0"/>
        <v>50</v>
      </c>
      <c r="J62" s="8">
        <f t="shared" si="0"/>
        <v>50</v>
      </c>
      <c r="K62" s="8">
        <f t="shared" si="0"/>
        <v>50</v>
      </c>
      <c r="L62" s="8">
        <f t="shared" si="0"/>
        <v>50</v>
      </c>
      <c r="M62" s="8">
        <f>SUM(M56:M59)</f>
        <v>50</v>
      </c>
      <c r="N62" s="8">
        <f t="shared" si="0"/>
        <v>50</v>
      </c>
      <c r="O62" s="8">
        <f t="shared" si="0"/>
        <v>50</v>
      </c>
      <c r="P62" s="8">
        <f>SUM(P56:P60)</f>
        <v>50</v>
      </c>
      <c r="Q62" s="8">
        <f>SUM(Q56:Q60)</f>
        <v>50</v>
      </c>
      <c r="R62" s="8">
        <f t="shared" si="0"/>
        <v>50</v>
      </c>
      <c r="S62" s="8">
        <f t="shared" si="0"/>
        <v>50</v>
      </c>
      <c r="T62" s="8">
        <f t="shared" si="0"/>
        <v>50</v>
      </c>
      <c r="U62" s="8">
        <f t="shared" si="0"/>
        <v>50</v>
      </c>
      <c r="V62" s="8">
        <f t="shared" si="0"/>
        <v>50</v>
      </c>
      <c r="W62" s="8">
        <f t="shared" si="0"/>
        <v>50</v>
      </c>
      <c r="X62" s="8">
        <f>SUM(X56:X60)</f>
        <v>50</v>
      </c>
      <c r="Y62" s="8">
        <f>SUM(Y56:Y61)</f>
        <v>50</v>
      </c>
      <c r="Z62" s="8">
        <f>SUM(Z56:Z60)</f>
        <v>50</v>
      </c>
      <c r="AA62" s="8">
        <f>SUM(AA56:AA60)</f>
        <v>50</v>
      </c>
      <c r="AB62" s="8">
        <f>SUM(AB56:AB60)</f>
        <v>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Universidade de Aveiro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Campus Agreement</dc:creator>
  <cp:keywords/>
  <dc:description/>
  <cp:lastModifiedBy>~</cp:lastModifiedBy>
  <cp:lastPrinted>2007-02-22T02:12:11Z</cp:lastPrinted>
  <dcterms:created xsi:type="dcterms:W3CDTF">2005-04-28T00:19:01Z</dcterms:created>
  <dcterms:modified xsi:type="dcterms:W3CDTF">2010-06-02T02:28:40Z</dcterms:modified>
  <cp:category/>
  <cp:version/>
  <cp:contentType/>
  <cp:contentStatus/>
</cp:coreProperties>
</file>